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'Arkusz1'!$A$1:$F$145</definedName>
  </definedNames>
  <calcPr fullCalcOnLoad="1"/>
</workbook>
</file>

<file path=xl/sharedStrings.xml><?xml version="1.0" encoding="utf-8"?>
<sst xmlns="http://schemas.openxmlformats.org/spreadsheetml/2006/main" count="202" uniqueCount="125">
  <si>
    <t>Dział</t>
  </si>
  <si>
    <t>0 10</t>
  </si>
  <si>
    <t>Rolnictwo i łowiectwo</t>
  </si>
  <si>
    <t xml:space="preserve"> </t>
  </si>
  <si>
    <t>Wyszczególnienie</t>
  </si>
  <si>
    <t>0 20</t>
  </si>
  <si>
    <t>Leśnictwo</t>
  </si>
  <si>
    <t>Wpływy z usług</t>
  </si>
  <si>
    <t>Gospodarka mieszkaniowa</t>
  </si>
  <si>
    <t>Administracja publiczna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</si>
  <si>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</si>
  <si>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</si>
  <si>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</si>
  <si>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</si>
  <si>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</si>
  <si>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</si>
  <si>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</si>
  <si>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</si>
  <si>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</si>
  <si>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</si>
  <si>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</si>
  <si>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 xml:space="preserve">Gospodarka komunalna i ochrona środowiska </t>
  </si>
  <si>
    <t>Wpływy z tytułu przekształcenia prawa użytkowania wieczystego przysługującego osobom fizycznym w prawo własności</t>
  </si>
  <si>
    <t>Kultura fizyczna i sport</t>
  </si>
  <si>
    <t>Podatek od nieruchomości</t>
  </si>
  <si>
    <t>Subwencje ogólne z budżetu państwa</t>
  </si>
  <si>
    <t>Wpływy z różnych dochodów</t>
  </si>
  <si>
    <t>Wpływy z opłat za zarząd, użytkowanie i użytkowanie wieczyste</t>
  </si>
  <si>
    <t>Wpływy z różnych opłat</t>
  </si>
  <si>
    <t>Oświata i wychowanie</t>
  </si>
  <si>
    <t>Paragraf- źródło</t>
  </si>
  <si>
    <t>część oświatowa</t>
  </si>
  <si>
    <t>%( 5:4)</t>
  </si>
  <si>
    <t>Podatek od czynności cywilnoprawnych</t>
  </si>
  <si>
    <t>RAZEM</t>
  </si>
  <si>
    <t>Odsetki od nieterminowych wpłat z tytułu podatków i opłat</t>
  </si>
  <si>
    <t>Kultura i ochrona dziedzictwa narodowego</t>
  </si>
  <si>
    <t>Wpływy z opłaty targowej</t>
  </si>
  <si>
    <t>Wykonanie</t>
  </si>
  <si>
    <t>Dotacje celowe otrzymane z powiatu na zadania bieżące realizowane na podstawie porozumień (umów) między jednostkami samorządu terytorialnego(dot.dla ZPiT Modrzewiacy)</t>
  </si>
  <si>
    <t xml:space="preserve">Pozostałe odsetki </t>
  </si>
  <si>
    <t xml:space="preserve">Dochody z najmu i dzierżawy składników majątkowych Skarbu Państwa , jednostek samorządu terytorialnego lub innych jednostek zaliczanych do sektora finansów publicznych oraz innych umów o podobnym charakterze  </t>
  </si>
  <si>
    <t>Dotacje celowe otrzymane z budżetu państwa na realizację zadań bieżących z zakresu administracji rządowej oraz innych zadań zleconych gminie (związkom gmin) ustawami</t>
  </si>
  <si>
    <t>0 750</t>
  </si>
  <si>
    <t>0 690</t>
  </si>
  <si>
    <t>0 760</t>
  </si>
  <si>
    <t>0 910</t>
  </si>
  <si>
    <t>0 920</t>
  </si>
  <si>
    <t>0 470</t>
  </si>
  <si>
    <t>0 830</t>
  </si>
  <si>
    <t>0 970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</si>
  <si>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</si>
  <si>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</si>
  <si>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</si>
  <si>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</si>
  <si>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</si>
  <si>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</si>
  <si>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</si>
  <si>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</si>
  <si>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0 410</t>
  </si>
  <si>
    <t>0 500</t>
  </si>
  <si>
    <t>0 010</t>
  </si>
  <si>
    <t>0 020</t>
  </si>
  <si>
    <t>0 430</t>
  </si>
  <si>
    <t>część wyrównawcza</t>
  </si>
  <si>
    <t>0 480</t>
  </si>
  <si>
    <t>Pomoc społeczna</t>
  </si>
  <si>
    <t>0 960</t>
  </si>
  <si>
    <t>Bezpieczeństwo publiczne i ochrona przeciwpożarowa</t>
  </si>
  <si>
    <t>Dochody od osób prawnych , od osób fizycznych i od innych jednostek nie posiadających osobowości prawnej oraz wydatki związane z ich poborem</t>
  </si>
  <si>
    <t>Edukacyjna opieka wychowawcza</t>
  </si>
  <si>
    <t>Dochody jednostek samorządu terytorialnego związane z realizacją zadań z zakresu administracji rządowej oraz innych zadań zleconych ustawami</t>
  </si>
  <si>
    <t>cześć równoważąca</t>
  </si>
  <si>
    <t>0 400</t>
  </si>
  <si>
    <t xml:space="preserve">Dotacje celowe otrzymane z budżetu państwa na realizacje zadań bieżących z zakresu administracji rządowej oraz innych zadań zleconych gminie (związków gmin) ustawami                                                                            </t>
  </si>
  <si>
    <t>Wpływy z opłaty produktowej</t>
  </si>
  <si>
    <t>Wpływy z usług- wynajem hali sportowo-widowiskowej</t>
  </si>
  <si>
    <t>Pozostałe odsetki  (odsetki od środków na rach. bankowych)</t>
  </si>
  <si>
    <t>Plan</t>
  </si>
  <si>
    <t>0 770</t>
  </si>
  <si>
    <t xml:space="preserve">Wpływy z tytułu odpłatnego nabycia prawa własności oraz prawa  uzytkowania wieczystego nieruchomosci </t>
  </si>
  <si>
    <t>Wpływy z tytułu odpłatnego mnabycia prawa własnosci oraz prawa uzytkowania wieczystego nieruchomosci</t>
  </si>
  <si>
    <t>Wpływy z róznych dochodów</t>
  </si>
  <si>
    <t>Pozostałe odsetki</t>
  </si>
  <si>
    <t>Urzędy naczelnych organów władzy państwowej, kontroli i ochrony prawa oraz sądownictwa</t>
  </si>
  <si>
    <t>I.DOCHODY BIEŻĄCE</t>
  </si>
  <si>
    <t>Opłata od posiadania psów</t>
  </si>
  <si>
    <t>Otrzymane spadki , zapisy i darowizny w postaci pienięznej</t>
  </si>
  <si>
    <t>Dotacje celowe otrzymane z powiatu na zadania bieżące realizowane na podstawie porozumień (umów) między jednostkami samorządu terytorialnego</t>
  </si>
  <si>
    <t>Dochody Bieżące Ogółem</t>
  </si>
  <si>
    <t>Transport i łaczność</t>
  </si>
  <si>
    <t>Środki na dofinansowanie własnych inwestycji gmin (zwiazków gmin) , powiatów (zwiazków powiatów ), samorządów województw pozyskane z innych źródeł</t>
  </si>
  <si>
    <t>Dochody Majatkowe Ogółem</t>
  </si>
  <si>
    <t>DOCHODY BIEŻĄCE</t>
  </si>
  <si>
    <t>DOCHODY MAJĄTKOWE</t>
  </si>
  <si>
    <t>RAZEM DOCHODY</t>
  </si>
  <si>
    <t>0 560</t>
  </si>
  <si>
    <t>Otrzymane spadki, zapisy i darowizny w postaci pieniężnej</t>
  </si>
  <si>
    <t>Wpływy ze zwrotów dotacji wykorzystywanych niezgodnie z przeznaczeniem lub pobranych w nadmiernej wysokości</t>
  </si>
  <si>
    <t xml:space="preserve">Dotacje celowe otrzymane z budżetu  państwa na realizacje zadań bieżących z zakresu administracji rządowej oraz innych zadań zleconych gminie (związkom gmin) ustawami -aktualizacja rej. wyborców                       </t>
  </si>
  <si>
    <t>Środki pochodzące z budżetu Unii Europejskiej przeznaczone na finansowanie programów i projektów realizowanych przez jednostki sektora finansów publicznych- program Szkoła na TAK</t>
  </si>
  <si>
    <t>II.DOCHODY MAJĄTKOWE</t>
  </si>
  <si>
    <t>Środki na dofinansowanie własnych inwestycji gmin (związków gmin) , powiatów (związków powiatów), samorządów województwo pozyskane z innych źródeł- środki  na zadanie:Adaptacja budynku szkoły na lokale socjalne w Wierzbicy Dolnej</t>
  </si>
  <si>
    <t>Sprawozdanie z wykonania dochodów gminy za  2008 rok</t>
  </si>
  <si>
    <t>Środki pozyskane od pozostałych zaliczanych do sektora finansów publicznych na realizacje zadań bieżących jednostek zaliczanych do sektora finansów publicznych - srodki na remont drogi w Wierzbicy Górnej</t>
  </si>
  <si>
    <t>Grzywny, mandaty i inne kary pieniężne od osób fizycznych</t>
  </si>
  <si>
    <t>Otrzymane spadki, zapisy i darowizny w postaci pieniężnej-   darowizny na "Dni Wołczyna"-7.350,00, Serce dla wołczyna- 19.192,50, paczki swiateczne- 5.555,00, spadek- 6.035,60</t>
  </si>
  <si>
    <t>Zaległości z podatków zniesionych</t>
  </si>
  <si>
    <t>0 870</t>
  </si>
  <si>
    <t>Wpływy ze sprzedaży składników majatkowych</t>
  </si>
  <si>
    <t xml:space="preserve">Dotacje celowe otrzymane z budżetu państwa na realizacje własnych zadań bieżących gmin (związków gmin)    - nauka jezyka angielskiego w pierwszych klasach szkoły podstawowej- 34.998,00, kształcenie młodcianych pracowników- 174.215,00                                             </t>
  </si>
  <si>
    <t>Środki na dofinansowanie własnych zadań bieżących gmin (związków gmin) , powiatów (związków powiatów), samorządów województw pozyskane z innych źródeł- środki pozyskane z PUP na zatrudnienie  - 75.000,64, dofinansowanie wyjazdu do Hassloch- 4.500,00</t>
  </si>
  <si>
    <t>Środki na dofinansowanie własnych zadań bieżących gmin (związków gmin) , powiatów (związków powiatów), samorządów województw pozyskane z innych źródeł</t>
  </si>
  <si>
    <t>Dotacje celowe otrzymane z budzetu państwa na realizacje inwestycji i zakupów inwestycyjnych własnych gmin (zwiazków gmin) -środki na monitoring wizyjny w szkole</t>
  </si>
  <si>
    <t xml:space="preserve">Środki na dofinansowanie własnych zadań bieżących gmin (związków gmin) , powiatów (związków powiatów), samorządów województw pozyskane z innych źródeł- środki pozyskane z PUP </t>
  </si>
  <si>
    <t>Dotacje celowe otrzymane z budzetu państwa na inwestycje i zakupy inwestycyjne z zakresu administracji rządowej oraz innych zadań zleconych gminom ustawami- srodki na stanowisko pracy do obsługi Funduszu Alimentacyjnego</t>
  </si>
  <si>
    <t xml:space="preserve">Dotacje celowe otrzymane z budżetu państwa na realizacje własnych zadań bieżących gmin (związków gmin)- dotacja na stypendia szkolne i wyprawke </t>
  </si>
  <si>
    <t>Dotacje rozwojowe oraz środki na finansowanie Wspolnej Polityki Rolnej- środki POKL ( OPS-181.823,00; Przedszkole- 23.091,51)</t>
  </si>
  <si>
    <t>Dotacje rozwojowe oraz środki na finansowanie Wspolnej Polityki Rolnej-środki POKL ( OPS-9.476,71; Przedszkole- 3.667,00)</t>
  </si>
  <si>
    <t>Pozostałe zadania w zakresie polityki społecznej</t>
  </si>
  <si>
    <t>Dotacje celowe otrzymane z powiatu na zadania bieżące realizowane na podstawie porozumień (umów) między jednostkami samorządu terytorialnego (prowadzenie spraw z zakresu melioracji)</t>
  </si>
  <si>
    <t xml:space="preserve">Dotacje celowe otrzymane z budżetu państwa na realizacje zadań bieżących z zakresu administracji rządowej oraz innych zadań zleconych gminie (związkom gmin) ustawami  -zwrot podatku akcyzowego zawartego w cenie paliwa                </t>
  </si>
  <si>
    <t xml:space="preserve">Dotacje celowe otrzymane z budżetu państwa na realizacje zadań bieżących z zakresu administracji rządowej oraz innych zadań zleconych gminie (związkom gmin) ustawami -urzędy wojewódzkie                         </t>
  </si>
  <si>
    <t>Dotacje celowe otrzymane z budżetu państwa na realizacje własnych zadań bieżących gmin (związków gmin)                                                                               - dotacje na dożywianie - 290.136,49, ośrodek pomocy społecz.- 173.580,00                                           - zasiłki i pom.w.nat-   415.385,64</t>
  </si>
  <si>
    <t xml:space="preserve">Dotacje celowe otrzymane z budżetu państwa na realizacje zadań bieżących z zakresu administracji rządowej oraz innych zadań zleconych gminie (związków gmin) ustawam - skła. na ub.zdr.-   14.650,72   , zasiłki i pom.w.nat.-  96.123,40, świadczenia rodzinne-  3.881.923,06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</si>
</sst>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3" fillId="0" borderId="1" xfId="17" applyFont="1" applyBorder="1" applyAlignment="1">
      <alignment/>
    </xf>
    <xf numFmtId="9" fontId="6" fillId="0" borderId="2" xfId="17" applyFont="1" applyBorder="1" applyAlignment="1">
      <alignment/>
    </xf>
    <xf numFmtId="0" fontId="7" fillId="0" borderId="2" xfId="0" applyFont="1" applyBorder="1" applyAlignment="1">
      <alignment/>
    </xf>
    <xf numFmtId="2" fontId="7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9" fontId="3" fillId="0" borderId="0" xfId="17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2" fontId="8" fillId="0" borderId="2" xfId="0" applyNumberFormat="1" applyFont="1" applyBorder="1" applyAlignment="1">
      <alignment/>
    </xf>
    <xf numFmtId="9" fontId="8" fillId="0" borderId="2" xfId="17" applyFont="1" applyBorder="1" applyAlignment="1">
      <alignment/>
    </xf>
    <xf numFmtId="0" fontId="8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8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2" fontId="5" fillId="0" borderId="7" xfId="0" applyNumberFormat="1" applyFont="1" applyBorder="1" applyAlignment="1">
      <alignment/>
    </xf>
    <xf numFmtId="9" fontId="8" fillId="0" borderId="7" xfId="17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vertical="top" wrapText="1"/>
    </xf>
    <xf numFmtId="2" fontId="8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wrapText="1"/>
    </xf>
    <xf numFmtId="2" fontId="8" fillId="0" borderId="1" xfId="0" applyNumberFormat="1" applyFont="1" applyBorder="1" applyAlignment="1">
      <alignment/>
    </xf>
    <xf numFmtId="0" fontId="8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2" fontId="8" fillId="0" borderId="2" xfId="0" applyNumberFormat="1" applyFont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2" fontId="8" fillId="0" borderId="2" xfId="0" applyNumberFormat="1" applyFont="1" applyBorder="1" applyAlignment="1">
      <alignment wrapText="1"/>
    </xf>
    <xf numFmtId="0" fontId="8" fillId="0" borderId="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9" fontId="8" fillId="0" borderId="2" xfId="17" applyFont="1" applyBorder="1" applyAlignment="1">
      <alignment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2" fontId="5" fillId="0" borderId="7" xfId="0" applyNumberFormat="1" applyFont="1" applyBorder="1" applyAlignment="1">
      <alignment vertical="top" wrapText="1"/>
    </xf>
    <xf numFmtId="2" fontId="8" fillId="0" borderId="7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2" fontId="8" fillId="0" borderId="7" xfId="0" applyNumberFormat="1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wrapText="1"/>
    </xf>
    <xf numFmtId="0" fontId="8" fillId="0" borderId="7" xfId="0" applyFont="1" applyBorder="1" applyAlignment="1">
      <alignment vertical="top" wrapText="1"/>
    </xf>
    <xf numFmtId="0" fontId="5" fillId="0" borderId="9" xfId="0" applyFont="1" applyBorder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8" fillId="0" borderId="10" xfId="0" applyFont="1" applyBorder="1" applyAlignment="1">
      <alignment horizontal="left" wrapText="1"/>
    </xf>
    <xf numFmtId="2" fontId="8" fillId="0" borderId="8" xfId="0" applyNumberFormat="1" applyFont="1" applyBorder="1" applyAlignment="1">
      <alignment wrapText="1"/>
    </xf>
    <xf numFmtId="9" fontId="8" fillId="0" borderId="7" xfId="17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workbookViewId="0" topLeftCell="A118">
      <selection activeCell="J78" sqref="J78"/>
    </sheetView>
  </sheetViews>
  <sheetFormatPr defaultColWidth="9.00390625" defaultRowHeight="12.75"/>
  <cols>
    <col min="1" max="1" width="7.00390625" style="0" customWidth="1"/>
    <col min="2" max="2" width="8.75390625" style="0" customWidth="1"/>
    <col min="3" max="3" width="66.75390625" style="0" customWidth="1"/>
    <col min="4" max="4" width="13.00390625" style="0" customWidth="1"/>
    <col min="5" max="5" width="12.75390625" style="0" customWidth="1"/>
    <col min="6" max="6" width="7.75390625" style="0" customWidth="1"/>
  </cols>
  <sheetData>
    <row r="1" spans="1:6" ht="14.25">
      <c r="A1" s="18" t="s">
        <v>103</v>
      </c>
      <c r="B1" s="19"/>
      <c r="C1" s="19"/>
      <c r="D1" s="19"/>
      <c r="E1" s="19"/>
      <c r="F1" s="1"/>
    </row>
    <row r="2" spans="1:6" ht="12.75">
      <c r="A2" s="2"/>
      <c r="B2" s="3"/>
      <c r="C2" s="3"/>
      <c r="D2" s="3"/>
      <c r="E2" s="3"/>
      <c r="F2" s="1"/>
    </row>
    <row r="3" spans="1:6" ht="15">
      <c r="A3" s="27"/>
      <c r="B3" s="28"/>
      <c r="C3" s="8" t="s">
        <v>85</v>
      </c>
      <c r="D3" s="28"/>
      <c r="E3" s="28"/>
      <c r="F3" s="27"/>
    </row>
    <row r="4" spans="1:6" ht="28.5">
      <c r="A4" s="29" t="s">
        <v>0</v>
      </c>
      <c r="B4" s="30" t="s">
        <v>30</v>
      </c>
      <c r="C4" s="31" t="s">
        <v>4</v>
      </c>
      <c r="D4" s="30" t="s">
        <v>78</v>
      </c>
      <c r="E4" s="30" t="s">
        <v>38</v>
      </c>
      <c r="F4" s="32" t="s">
        <v>32</v>
      </c>
    </row>
    <row r="5" spans="1:6" ht="15">
      <c r="A5" s="33">
        <v>1</v>
      </c>
      <c r="B5" s="34">
        <v>2</v>
      </c>
      <c r="C5" s="33">
        <v>3</v>
      </c>
      <c r="D5" s="34">
        <v>4</v>
      </c>
      <c r="E5" s="34">
        <v>5</v>
      </c>
      <c r="F5" s="33">
        <v>6</v>
      </c>
    </row>
    <row r="6" spans="1:6" ht="15">
      <c r="A6" s="35" t="s">
        <v>1</v>
      </c>
      <c r="B6" s="36"/>
      <c r="C6" s="37" t="s">
        <v>2</v>
      </c>
      <c r="D6" s="38"/>
      <c r="E6" s="38"/>
      <c r="F6" s="23"/>
    </row>
    <row r="7" spans="1:6" ht="48" customHeight="1">
      <c r="A7" s="39"/>
      <c r="B7" s="20">
        <v>2320</v>
      </c>
      <c r="C7" s="21" t="s">
        <v>120</v>
      </c>
      <c r="D7" s="22">
        <v>20848</v>
      </c>
      <c r="E7" s="22">
        <v>20848</v>
      </c>
      <c r="F7" s="23">
        <f aca="true" t="shared" si="0" ref="F7:F78">E7/D7</f>
        <v>1</v>
      </c>
    </row>
    <row r="8" spans="1:6" ht="50.25" customHeight="1">
      <c r="A8" s="40"/>
      <c r="B8" s="20">
        <v>2010</v>
      </c>
      <c r="C8" s="24" t="s">
        <v>121</v>
      </c>
      <c r="D8" s="22">
        <v>728926.43</v>
      </c>
      <c r="E8" s="22">
        <v>728926.43</v>
      </c>
      <c r="F8" s="23">
        <f t="shared" si="0"/>
        <v>1</v>
      </c>
    </row>
    <row r="9" spans="1:15" ht="15">
      <c r="A9" s="35" t="s">
        <v>34</v>
      </c>
      <c r="B9" s="25"/>
      <c r="C9" s="26"/>
      <c r="D9" s="22">
        <f>SUM(D7:D8)</f>
        <v>749774.43</v>
      </c>
      <c r="E9" s="22">
        <f>SUM(E7:E8)</f>
        <v>749774.43</v>
      </c>
      <c r="F9" s="23">
        <f t="shared" si="0"/>
        <v>1</v>
      </c>
      <c r="I9" s="9"/>
      <c r="J9" s="9"/>
      <c r="K9" s="9"/>
      <c r="L9" s="9"/>
      <c r="M9" s="9"/>
      <c r="N9" s="9"/>
      <c r="O9" s="9"/>
    </row>
    <row r="10" spans="1:15" ht="15">
      <c r="A10" s="41" t="s">
        <v>5</v>
      </c>
      <c r="B10" s="42"/>
      <c r="C10" s="43" t="s">
        <v>6</v>
      </c>
      <c r="D10" s="44"/>
      <c r="E10" s="44"/>
      <c r="F10" s="23"/>
      <c r="I10" s="10"/>
      <c r="J10" s="10"/>
      <c r="K10" s="11"/>
      <c r="L10" s="12"/>
      <c r="M10" s="12"/>
      <c r="N10" s="13"/>
      <c r="O10" s="9"/>
    </row>
    <row r="11" spans="1:15" ht="42.75" customHeight="1">
      <c r="A11" s="45"/>
      <c r="B11" s="46" t="s">
        <v>43</v>
      </c>
      <c r="C11" s="47" t="s">
        <v>41</v>
      </c>
      <c r="D11" s="22">
        <v>7500</v>
      </c>
      <c r="E11" s="22">
        <v>11393.09</v>
      </c>
      <c r="F11" s="23">
        <f>E11/D11</f>
        <v>1.5190786666666667</v>
      </c>
      <c r="I11" s="14"/>
      <c r="J11" s="14"/>
      <c r="K11" s="15"/>
      <c r="L11" s="12"/>
      <c r="M11" s="12"/>
      <c r="N11" s="13"/>
      <c r="O11" s="9"/>
    </row>
    <row r="12" spans="1:15" ht="15">
      <c r="A12" s="40" t="s">
        <v>34</v>
      </c>
      <c r="B12" s="46"/>
      <c r="C12" s="21"/>
      <c r="D12" s="22">
        <f>SUM(D11)</f>
        <v>7500</v>
      </c>
      <c r="E12" s="22">
        <f>SUM(E11)</f>
        <v>11393.09</v>
      </c>
      <c r="F12" s="23">
        <f>E12/D12</f>
        <v>1.5190786666666667</v>
      </c>
      <c r="I12" s="14"/>
      <c r="J12" s="14"/>
      <c r="K12" s="15"/>
      <c r="L12" s="12"/>
      <c r="M12" s="12"/>
      <c r="N12" s="13"/>
      <c r="O12" s="9"/>
    </row>
    <row r="13" spans="1:15" ht="15">
      <c r="A13" s="35">
        <v>600</v>
      </c>
      <c r="B13" s="42"/>
      <c r="C13" s="26" t="s">
        <v>90</v>
      </c>
      <c r="D13" s="22"/>
      <c r="E13" s="22"/>
      <c r="F13" s="23"/>
      <c r="I13" s="9"/>
      <c r="J13" s="9"/>
      <c r="K13" s="9"/>
      <c r="L13" s="9"/>
      <c r="M13" s="9"/>
      <c r="N13" s="9"/>
      <c r="O13" s="9"/>
    </row>
    <row r="14" spans="1:6" ht="48" customHeight="1">
      <c r="A14" s="40"/>
      <c r="B14" s="20">
        <v>2460</v>
      </c>
      <c r="C14" s="21" t="s">
        <v>104</v>
      </c>
      <c r="D14" s="22">
        <v>236877</v>
      </c>
      <c r="E14" s="22">
        <v>236877</v>
      </c>
      <c r="F14" s="23">
        <f>E14/D14</f>
        <v>1</v>
      </c>
    </row>
    <row r="15" spans="1:6" ht="15">
      <c r="A15" s="40" t="s">
        <v>34</v>
      </c>
      <c r="B15" s="46"/>
      <c r="C15" s="21"/>
      <c r="D15" s="22">
        <f>SUM(D14)</f>
        <v>236877</v>
      </c>
      <c r="E15" s="22">
        <f>SUM(E14)</f>
        <v>236877</v>
      </c>
      <c r="F15" s="23">
        <f>E15/D15</f>
        <v>1</v>
      </c>
    </row>
    <row r="16" spans="1:6" ht="15">
      <c r="A16" s="41">
        <v>700</v>
      </c>
      <c r="B16" s="42"/>
      <c r="C16" s="43" t="s">
        <v>8</v>
      </c>
      <c r="D16" s="44"/>
      <c r="E16" s="44"/>
      <c r="F16" s="23"/>
    </row>
    <row r="17" spans="1:6" ht="16.5" customHeight="1">
      <c r="A17" s="39"/>
      <c r="B17" s="48" t="s">
        <v>48</v>
      </c>
      <c r="C17" s="47" t="s">
        <v>27</v>
      </c>
      <c r="D17" s="22">
        <v>38000</v>
      </c>
      <c r="E17" s="22">
        <v>52811.67</v>
      </c>
      <c r="F17" s="23">
        <f t="shared" si="0"/>
        <v>1.3897807894736842</v>
      </c>
    </row>
    <row r="18" spans="1:6" ht="15">
      <c r="A18" s="39"/>
      <c r="B18" s="48" t="s">
        <v>44</v>
      </c>
      <c r="C18" s="47" t="s">
        <v>28</v>
      </c>
      <c r="D18" s="22"/>
      <c r="E18" s="22">
        <v>2608.8</v>
      </c>
      <c r="F18" s="23"/>
    </row>
    <row r="19" spans="1:6" ht="42.75" customHeight="1">
      <c r="A19" s="39"/>
      <c r="B19" s="48" t="s">
        <v>43</v>
      </c>
      <c r="C19" s="47" t="s">
        <v>41</v>
      </c>
      <c r="D19" s="22">
        <v>54988</v>
      </c>
      <c r="E19" s="22">
        <v>61766.77</v>
      </c>
      <c r="F19" s="23">
        <f t="shared" si="0"/>
        <v>1.1232772604931984</v>
      </c>
    </row>
    <row r="20" spans="1:6" ht="15">
      <c r="A20" s="45"/>
      <c r="B20" s="49" t="s">
        <v>47</v>
      </c>
      <c r="C20" s="24" t="s">
        <v>40</v>
      </c>
      <c r="D20" s="22">
        <v>28000</v>
      </c>
      <c r="E20" s="22">
        <v>37734.12</v>
      </c>
      <c r="F20" s="23">
        <f t="shared" si="0"/>
        <v>1.347647142857143</v>
      </c>
    </row>
    <row r="21" spans="1:6" ht="15">
      <c r="A21" s="40" t="s">
        <v>34</v>
      </c>
      <c r="B21" s="50"/>
      <c r="C21" s="51"/>
      <c r="D21" s="22">
        <f>SUM(D17:D20)</f>
        <v>120988</v>
      </c>
      <c r="E21" s="22">
        <f>SUM(E17:E20)</f>
        <v>154921.36</v>
      </c>
      <c r="F21" s="23">
        <f t="shared" si="0"/>
        <v>1.280468806823817</v>
      </c>
    </row>
    <row r="22" spans="1:6" ht="15">
      <c r="A22" s="41">
        <v>750</v>
      </c>
      <c r="B22" s="42"/>
      <c r="C22" s="43" t="s">
        <v>9</v>
      </c>
      <c r="D22" s="44"/>
      <c r="E22" s="44"/>
      <c r="F22" s="23"/>
    </row>
    <row r="23" spans="1:6" ht="45" customHeight="1">
      <c r="A23" s="39"/>
      <c r="B23" s="48">
        <v>2010</v>
      </c>
      <c r="C23" s="24" t="s">
        <v>122</v>
      </c>
      <c r="D23" s="22">
        <v>90775</v>
      </c>
      <c r="E23" s="22">
        <v>90775</v>
      </c>
      <c r="F23" s="23">
        <f t="shared" si="0"/>
        <v>1</v>
      </c>
    </row>
    <row r="24" spans="1:6" ht="30" customHeight="1">
      <c r="A24" s="39"/>
      <c r="B24" s="48">
        <v>2360</v>
      </c>
      <c r="C24" s="24" t="s">
        <v>71</v>
      </c>
      <c r="D24" s="22">
        <v>1817</v>
      </c>
      <c r="E24" s="22">
        <v>1365.37</v>
      </c>
      <c r="F24" s="23">
        <f t="shared" si="0"/>
        <v>0.7514419372592185</v>
      </c>
    </row>
    <row r="25" spans="1:6" ht="63.75" customHeight="1">
      <c r="A25" s="39"/>
      <c r="B25" s="48">
        <v>2700</v>
      </c>
      <c r="C25" s="24" t="s">
        <v>111</v>
      </c>
      <c r="D25" s="22">
        <v>83153</v>
      </c>
      <c r="E25" s="22">
        <v>79500.64</v>
      </c>
      <c r="F25" s="23">
        <f t="shared" si="0"/>
        <v>0.9560766298269455</v>
      </c>
    </row>
    <row r="26" spans="1:6" ht="18.75" customHeight="1">
      <c r="A26" s="39"/>
      <c r="B26" s="48" t="s">
        <v>51</v>
      </c>
      <c r="C26" s="24" t="s">
        <v>105</v>
      </c>
      <c r="D26" s="22"/>
      <c r="E26" s="22">
        <v>217.6</v>
      </c>
      <c r="F26" s="23"/>
    </row>
    <row r="27" spans="1:6" ht="17.25" customHeight="1">
      <c r="A27" s="39"/>
      <c r="B27" s="48" t="s">
        <v>50</v>
      </c>
      <c r="C27" s="24" t="s">
        <v>82</v>
      </c>
      <c r="D27" s="22"/>
      <c r="E27" s="22">
        <v>2409.65</v>
      </c>
      <c r="F27" s="23"/>
    </row>
    <row r="28" spans="1:6" ht="15">
      <c r="A28" s="39"/>
      <c r="B28" s="48" t="s">
        <v>49</v>
      </c>
      <c r="C28" s="24" t="s">
        <v>7</v>
      </c>
      <c r="D28" s="22">
        <v>5000</v>
      </c>
      <c r="E28" s="22">
        <v>3258.89</v>
      </c>
      <c r="F28" s="23">
        <f t="shared" si="0"/>
        <v>0.651778</v>
      </c>
    </row>
    <row r="29" spans="1:6" ht="15">
      <c r="A29" s="39"/>
      <c r="B29" s="48" t="s">
        <v>47</v>
      </c>
      <c r="C29" s="24" t="s">
        <v>83</v>
      </c>
      <c r="D29" s="22"/>
      <c r="E29" s="22">
        <v>3.61</v>
      </c>
      <c r="F29" s="23"/>
    </row>
    <row r="30" spans="1:6" ht="47.25" customHeight="1">
      <c r="A30" s="39"/>
      <c r="B30" s="48" t="s">
        <v>67</v>
      </c>
      <c r="C30" s="24" t="s">
        <v>106</v>
      </c>
      <c r="D30" s="22">
        <v>7350</v>
      </c>
      <c r="E30" s="22">
        <v>38133.1</v>
      </c>
      <c r="F30" s="23">
        <f t="shared" si="0"/>
        <v>5.188176870748299</v>
      </c>
    </row>
    <row r="31" spans="1:6" ht="15">
      <c r="A31" s="48" t="s">
        <v>34</v>
      </c>
      <c r="B31" s="46"/>
      <c r="C31" s="51"/>
      <c r="D31" s="22">
        <f>SUM(D23:D30)</f>
        <v>188095</v>
      </c>
      <c r="E31" s="22">
        <f>SUM(E23:E30)</f>
        <v>215663.86000000002</v>
      </c>
      <c r="F31" s="23">
        <f t="shared" si="0"/>
        <v>1.1465688083149472</v>
      </c>
    </row>
    <row r="32" spans="1:6" ht="28.5" customHeight="1">
      <c r="A32" s="35">
        <v>751</v>
      </c>
      <c r="B32" s="52"/>
      <c r="C32" s="53" t="s">
        <v>84</v>
      </c>
      <c r="D32" s="54"/>
      <c r="E32" s="54"/>
      <c r="F32" s="55"/>
    </row>
    <row r="33" spans="1:6" ht="46.5" customHeight="1">
      <c r="A33" s="39"/>
      <c r="B33" s="56">
        <v>2010</v>
      </c>
      <c r="C33" s="57" t="s">
        <v>99</v>
      </c>
      <c r="D33" s="58">
        <v>2091</v>
      </c>
      <c r="E33" s="58">
        <v>2091</v>
      </c>
      <c r="F33" s="23">
        <f t="shared" si="0"/>
        <v>1</v>
      </c>
    </row>
    <row r="34" spans="1:6" ht="15">
      <c r="A34" s="48" t="s">
        <v>34</v>
      </c>
      <c r="B34" s="46"/>
      <c r="C34" s="51"/>
      <c r="D34" s="22">
        <f>SUM(D33)</f>
        <v>2091</v>
      </c>
      <c r="E34" s="22">
        <f>SUM(E33)</f>
        <v>2091</v>
      </c>
      <c r="F34" s="23">
        <f t="shared" si="0"/>
        <v>1</v>
      </c>
    </row>
    <row r="35" spans="1:6" ht="21.75" customHeight="1">
      <c r="A35" s="59">
        <v>754</v>
      </c>
      <c r="B35" s="52"/>
      <c r="C35" s="53" t="s">
        <v>68</v>
      </c>
      <c r="D35" s="44"/>
      <c r="E35" s="44"/>
      <c r="F35" s="23"/>
    </row>
    <row r="36" spans="1:6" ht="43.5" customHeight="1">
      <c r="A36" s="60"/>
      <c r="B36" s="61">
        <v>2010</v>
      </c>
      <c r="C36" s="57" t="s">
        <v>42</v>
      </c>
      <c r="D36" s="62">
        <v>1000</v>
      </c>
      <c r="E36" s="62">
        <v>993.1</v>
      </c>
      <c r="F36" s="23">
        <f t="shared" si="0"/>
        <v>0.9931</v>
      </c>
    </row>
    <row r="37" spans="1:6" ht="19.5" customHeight="1">
      <c r="A37" s="60"/>
      <c r="B37" s="61" t="s">
        <v>67</v>
      </c>
      <c r="C37" s="24" t="s">
        <v>97</v>
      </c>
      <c r="D37" s="62">
        <v>6800</v>
      </c>
      <c r="E37" s="62">
        <v>6800</v>
      </c>
      <c r="F37" s="23">
        <f t="shared" si="0"/>
        <v>1</v>
      </c>
    </row>
    <row r="38" spans="1:6" ht="18" customHeight="1">
      <c r="A38" s="63"/>
      <c r="B38" s="64" t="s">
        <v>51</v>
      </c>
      <c r="C38" s="24" t="s">
        <v>105</v>
      </c>
      <c r="D38" s="62">
        <v>4000</v>
      </c>
      <c r="E38" s="62">
        <v>2000</v>
      </c>
      <c r="F38" s="23">
        <f t="shared" si="0"/>
        <v>0.5</v>
      </c>
    </row>
    <row r="39" spans="1:6" ht="15">
      <c r="A39" s="109" t="s">
        <v>34</v>
      </c>
      <c r="B39" s="110"/>
      <c r="C39" s="51"/>
      <c r="D39" s="62">
        <f>SUM(D36:D38)</f>
        <v>11800</v>
      </c>
      <c r="E39" s="62">
        <f>SUM(E36:E38)</f>
        <v>9793.1</v>
      </c>
      <c r="F39" s="23">
        <f t="shared" si="0"/>
        <v>0.8299237288135594</v>
      </c>
    </row>
    <row r="40" spans="1:6" ht="32.25" customHeight="1">
      <c r="A40" s="59">
        <v>756</v>
      </c>
      <c r="B40" s="52"/>
      <c r="C40" s="53" t="s">
        <v>69</v>
      </c>
      <c r="D40" s="44"/>
      <c r="E40" s="44"/>
      <c r="F40" s="23"/>
    </row>
    <row r="41" spans="1:6" ht="29.25" customHeight="1">
      <c r="A41" s="60"/>
      <c r="B41" s="64" t="s">
        <v>52</v>
      </c>
      <c r="C41" s="24" t="s">
        <v>10</v>
      </c>
      <c r="D41" s="62">
        <v>40000</v>
      </c>
      <c r="E41" s="62">
        <v>37424.95</v>
      </c>
      <c r="F41" s="23">
        <f t="shared" si="0"/>
        <v>0.93562375</v>
      </c>
    </row>
    <row r="42" spans="1:6" ht="15">
      <c r="A42" s="60"/>
      <c r="B42" s="66" t="s">
        <v>53</v>
      </c>
      <c r="C42" s="24" t="s">
        <v>24</v>
      </c>
      <c r="D42" s="22">
        <v>4150000</v>
      </c>
      <c r="E42" s="22">
        <v>3788428.87</v>
      </c>
      <c r="F42" s="23">
        <f t="shared" si="0"/>
        <v>0.9128744265060241</v>
      </c>
    </row>
    <row r="43" spans="1:6" ht="15">
      <c r="A43" s="60"/>
      <c r="B43" s="66" t="s">
        <v>54</v>
      </c>
      <c r="C43" s="67" t="s">
        <v>11</v>
      </c>
      <c r="D43" s="22">
        <v>1535000</v>
      </c>
      <c r="E43" s="22">
        <v>1291968.27</v>
      </c>
      <c r="F43" s="23">
        <f t="shared" si="0"/>
        <v>0.8416731400651466</v>
      </c>
    </row>
    <row r="44" spans="1:6" ht="15">
      <c r="A44" s="60"/>
      <c r="B44" s="66" t="s">
        <v>55</v>
      </c>
      <c r="C44" s="67" t="s">
        <v>12</v>
      </c>
      <c r="D44" s="22">
        <v>99600</v>
      </c>
      <c r="E44" s="22">
        <v>99825.06</v>
      </c>
      <c r="F44" s="23">
        <f t="shared" si="0"/>
        <v>1.0022596385542168</v>
      </c>
    </row>
    <row r="45" spans="1:6" ht="15">
      <c r="A45" s="60"/>
      <c r="B45" s="66" t="s">
        <v>56</v>
      </c>
      <c r="C45" s="67" t="s">
        <v>13</v>
      </c>
      <c r="D45" s="22">
        <v>195000</v>
      </c>
      <c r="E45" s="22">
        <v>197627.79</v>
      </c>
      <c r="F45" s="23">
        <f t="shared" si="0"/>
        <v>1.0134758461538462</v>
      </c>
    </row>
    <row r="46" spans="1:6" ht="15">
      <c r="A46" s="60"/>
      <c r="B46" s="66" t="s">
        <v>57</v>
      </c>
      <c r="C46" s="67" t="s">
        <v>14</v>
      </c>
      <c r="D46" s="68">
        <v>20000</v>
      </c>
      <c r="E46" s="68">
        <v>36152.17</v>
      </c>
      <c r="F46" s="23">
        <f t="shared" si="0"/>
        <v>1.8076085</v>
      </c>
    </row>
    <row r="47" spans="1:6" ht="15">
      <c r="A47" s="60"/>
      <c r="B47" s="66" t="s">
        <v>58</v>
      </c>
      <c r="C47" s="67" t="s">
        <v>86</v>
      </c>
      <c r="D47" s="68">
        <v>3700</v>
      </c>
      <c r="E47" s="68">
        <v>3381</v>
      </c>
      <c r="F47" s="23">
        <f t="shared" si="0"/>
        <v>0.9137837837837838</v>
      </c>
    </row>
    <row r="48" spans="1:6" ht="15">
      <c r="A48" s="60"/>
      <c r="B48" s="69" t="s">
        <v>59</v>
      </c>
      <c r="C48" s="24" t="s">
        <v>15</v>
      </c>
      <c r="D48" s="68">
        <v>110000</v>
      </c>
      <c r="E48" s="68">
        <v>26826.84</v>
      </c>
      <c r="F48" s="23">
        <f t="shared" si="0"/>
        <v>0.24388036363636365</v>
      </c>
    </row>
    <row r="49" spans="1:6" ht="15">
      <c r="A49" s="60"/>
      <c r="B49" s="69" t="s">
        <v>60</v>
      </c>
      <c r="C49" s="24" t="s">
        <v>33</v>
      </c>
      <c r="D49" s="68">
        <v>150000</v>
      </c>
      <c r="E49" s="68">
        <v>201651.8</v>
      </c>
      <c r="F49" s="23">
        <f t="shared" si="0"/>
        <v>1.3443453333333333</v>
      </c>
    </row>
    <row r="50" spans="1:6" ht="15">
      <c r="A50" s="60"/>
      <c r="B50" s="69" t="s">
        <v>96</v>
      </c>
      <c r="C50" s="24" t="s">
        <v>107</v>
      </c>
      <c r="D50" s="68"/>
      <c r="E50" s="68">
        <v>51</v>
      </c>
      <c r="F50" s="23"/>
    </row>
    <row r="51" spans="1:6" ht="15">
      <c r="A51" s="60"/>
      <c r="B51" s="69" t="s">
        <v>61</v>
      </c>
      <c r="C51" s="24" t="s">
        <v>16</v>
      </c>
      <c r="D51" s="68">
        <v>3284657</v>
      </c>
      <c r="E51" s="68">
        <v>3643086</v>
      </c>
      <c r="F51" s="23">
        <f t="shared" si="0"/>
        <v>1.109122200582892</v>
      </c>
    </row>
    <row r="52" spans="1:6" ht="15">
      <c r="A52" s="60"/>
      <c r="B52" s="70" t="s">
        <v>62</v>
      </c>
      <c r="C52" s="24" t="s">
        <v>17</v>
      </c>
      <c r="D52" s="71">
        <v>52000</v>
      </c>
      <c r="E52" s="71">
        <v>53596.59</v>
      </c>
      <c r="F52" s="23">
        <f t="shared" si="0"/>
        <v>1.0307036538461538</v>
      </c>
    </row>
    <row r="53" spans="1:6" ht="15">
      <c r="A53" s="72"/>
      <c r="B53" s="73" t="s">
        <v>63</v>
      </c>
      <c r="C53" s="57" t="s">
        <v>37</v>
      </c>
      <c r="D53" s="68">
        <v>105000</v>
      </c>
      <c r="E53" s="68">
        <v>103970</v>
      </c>
      <c r="F53" s="23">
        <f t="shared" si="0"/>
        <v>0.9901904761904762</v>
      </c>
    </row>
    <row r="54" spans="1:6" ht="15">
      <c r="A54" s="72"/>
      <c r="B54" s="73" t="s">
        <v>44</v>
      </c>
      <c r="C54" s="74" t="s">
        <v>28</v>
      </c>
      <c r="D54" s="68">
        <v>9000</v>
      </c>
      <c r="E54" s="68">
        <v>14200</v>
      </c>
      <c r="F54" s="23">
        <f t="shared" si="0"/>
        <v>1.5777777777777777</v>
      </c>
    </row>
    <row r="55" spans="1:6" ht="18" customHeight="1">
      <c r="A55" s="72"/>
      <c r="B55" s="75" t="s">
        <v>46</v>
      </c>
      <c r="C55" s="74" t="s">
        <v>35</v>
      </c>
      <c r="D55" s="76">
        <v>60000</v>
      </c>
      <c r="E55" s="76">
        <v>48883.24</v>
      </c>
      <c r="F55" s="23">
        <f t="shared" si="0"/>
        <v>0.8147206666666666</v>
      </c>
    </row>
    <row r="56" spans="1:6" ht="15">
      <c r="A56" s="109" t="s">
        <v>34</v>
      </c>
      <c r="B56" s="110"/>
      <c r="C56" s="78"/>
      <c r="D56" s="68">
        <f>SUM(D41:D55)</f>
        <v>9813957</v>
      </c>
      <c r="E56" s="68">
        <f>SUM(E41:E55)</f>
        <v>9547073.58</v>
      </c>
      <c r="F56" s="23">
        <f t="shared" si="0"/>
        <v>0.9728057275979506</v>
      </c>
    </row>
    <row r="57" spans="1:6" ht="15">
      <c r="A57" s="59">
        <v>758</v>
      </c>
      <c r="B57" s="52"/>
      <c r="C57" s="53" t="s">
        <v>18</v>
      </c>
      <c r="D57" s="79"/>
      <c r="E57" s="79"/>
      <c r="F57" s="23"/>
    </row>
    <row r="58" spans="1:6" ht="15">
      <c r="A58" s="60"/>
      <c r="B58" s="69">
        <v>2920</v>
      </c>
      <c r="C58" s="24" t="s">
        <v>25</v>
      </c>
      <c r="D58" s="68"/>
      <c r="E58" s="68"/>
      <c r="F58" s="23"/>
    </row>
    <row r="59" spans="1:6" ht="15">
      <c r="A59" s="60"/>
      <c r="B59" s="69"/>
      <c r="C59" s="24" t="s">
        <v>31</v>
      </c>
      <c r="D59" s="68">
        <v>7356551</v>
      </c>
      <c r="E59" s="68">
        <v>7356551</v>
      </c>
      <c r="F59" s="23">
        <f t="shared" si="0"/>
        <v>1</v>
      </c>
    </row>
    <row r="60" spans="1:6" ht="15">
      <c r="A60" s="39"/>
      <c r="B60" s="48" t="s">
        <v>3</v>
      </c>
      <c r="C60" s="24" t="s">
        <v>64</v>
      </c>
      <c r="D60" s="22">
        <v>4161275</v>
      </c>
      <c r="E60" s="22">
        <v>4161275</v>
      </c>
      <c r="F60" s="23">
        <f t="shared" si="0"/>
        <v>1</v>
      </c>
    </row>
    <row r="61" spans="1:6" ht="15">
      <c r="A61" s="39"/>
      <c r="B61" s="48"/>
      <c r="C61" s="24" t="s">
        <v>72</v>
      </c>
      <c r="D61" s="62">
        <v>405887</v>
      </c>
      <c r="E61" s="62">
        <v>405887</v>
      </c>
      <c r="F61" s="23">
        <f t="shared" si="0"/>
        <v>1</v>
      </c>
    </row>
    <row r="62" spans="1:6" ht="21" customHeight="1">
      <c r="A62" s="63"/>
      <c r="B62" s="69" t="s">
        <v>47</v>
      </c>
      <c r="C62" s="24" t="s">
        <v>77</v>
      </c>
      <c r="D62" s="80">
        <v>25000</v>
      </c>
      <c r="E62" s="80">
        <v>38623.07</v>
      </c>
      <c r="F62" s="23">
        <f t="shared" si="0"/>
        <v>1.5449228</v>
      </c>
    </row>
    <row r="63" spans="1:6" ht="15">
      <c r="A63" s="109" t="s">
        <v>34</v>
      </c>
      <c r="B63" s="110"/>
      <c r="C63" s="24"/>
      <c r="D63" s="68">
        <f>SUM(D59:D62)</f>
        <v>11948713</v>
      </c>
      <c r="E63" s="68">
        <f>SUM(E59:E62)</f>
        <v>11962336.07</v>
      </c>
      <c r="F63" s="23">
        <f t="shared" si="0"/>
        <v>1.001140128648165</v>
      </c>
    </row>
    <row r="64" spans="1:6" ht="15">
      <c r="A64" s="59">
        <v>801</v>
      </c>
      <c r="B64" s="52"/>
      <c r="C64" s="82" t="s">
        <v>29</v>
      </c>
      <c r="D64" s="83"/>
      <c r="E64" s="83"/>
      <c r="F64" s="23"/>
    </row>
    <row r="65" spans="1:6" ht="15">
      <c r="A65" s="60"/>
      <c r="B65" s="75" t="s">
        <v>44</v>
      </c>
      <c r="C65" s="81" t="s">
        <v>28</v>
      </c>
      <c r="D65" s="80">
        <v>4470</v>
      </c>
      <c r="E65" s="80">
        <v>3784</v>
      </c>
      <c r="F65" s="23">
        <f t="shared" si="0"/>
        <v>0.8465324384787472</v>
      </c>
    </row>
    <row r="66" spans="1:6" ht="39" customHeight="1">
      <c r="A66" s="60"/>
      <c r="B66" s="75" t="s">
        <v>43</v>
      </c>
      <c r="C66" s="47" t="s">
        <v>41</v>
      </c>
      <c r="D66" s="80"/>
      <c r="E66" s="80">
        <v>2425.26</v>
      </c>
      <c r="F66" s="23"/>
    </row>
    <row r="67" spans="1:6" ht="15">
      <c r="A67" s="60"/>
      <c r="B67" s="75" t="s">
        <v>49</v>
      </c>
      <c r="C67" s="81" t="s">
        <v>7</v>
      </c>
      <c r="D67" s="80">
        <v>218495</v>
      </c>
      <c r="E67" s="80">
        <v>210428.78</v>
      </c>
      <c r="F67" s="23">
        <f t="shared" si="0"/>
        <v>0.9630828165404243</v>
      </c>
    </row>
    <row r="68" spans="1:6" ht="15">
      <c r="A68" s="60"/>
      <c r="B68" s="75" t="s">
        <v>47</v>
      </c>
      <c r="C68" s="81" t="s">
        <v>83</v>
      </c>
      <c r="D68" s="80"/>
      <c r="E68" s="80">
        <v>2813.46</v>
      </c>
      <c r="F68" s="23"/>
    </row>
    <row r="69" spans="1:6" ht="15" customHeight="1">
      <c r="A69" s="60"/>
      <c r="B69" s="75" t="s">
        <v>67</v>
      </c>
      <c r="C69" s="84" t="s">
        <v>97</v>
      </c>
      <c r="D69" s="80">
        <v>12283</v>
      </c>
      <c r="E69" s="80">
        <v>12184</v>
      </c>
      <c r="F69" s="23">
        <f t="shared" si="0"/>
        <v>0.9919400797850688</v>
      </c>
    </row>
    <row r="70" spans="1:6" ht="15" customHeight="1">
      <c r="A70" s="60"/>
      <c r="B70" s="75" t="s">
        <v>50</v>
      </c>
      <c r="C70" s="81" t="s">
        <v>26</v>
      </c>
      <c r="D70" s="80">
        <v>79305</v>
      </c>
      <c r="E70" s="80">
        <v>73429.24</v>
      </c>
      <c r="F70" s="23">
        <f t="shared" si="0"/>
        <v>0.925909337368388</v>
      </c>
    </row>
    <row r="71" spans="1:6" ht="43.5" customHeight="1">
      <c r="A71" s="60"/>
      <c r="B71" s="75">
        <v>8538</v>
      </c>
      <c r="C71" s="81" t="s">
        <v>100</v>
      </c>
      <c r="D71" s="80">
        <v>3044</v>
      </c>
      <c r="E71" s="80">
        <v>20114.64</v>
      </c>
      <c r="F71" s="23">
        <f t="shared" si="0"/>
        <v>6.60796320630749</v>
      </c>
    </row>
    <row r="72" spans="1:6" ht="43.5" customHeight="1">
      <c r="A72" s="60"/>
      <c r="B72" s="75">
        <v>2700</v>
      </c>
      <c r="C72" s="24" t="s">
        <v>112</v>
      </c>
      <c r="D72" s="80">
        <v>1161</v>
      </c>
      <c r="E72" s="80">
        <v>1161</v>
      </c>
      <c r="F72" s="23">
        <f t="shared" si="0"/>
        <v>1</v>
      </c>
    </row>
    <row r="73" spans="1:6" ht="54.75" customHeight="1">
      <c r="A73" s="63"/>
      <c r="B73" s="75">
        <v>2030</v>
      </c>
      <c r="C73" s="51" t="s">
        <v>110</v>
      </c>
      <c r="D73" s="80">
        <v>230145</v>
      </c>
      <c r="E73" s="80">
        <v>209213</v>
      </c>
      <c r="F73" s="85">
        <f t="shared" si="0"/>
        <v>0.9090486432466488</v>
      </c>
    </row>
    <row r="74" spans="1:6" ht="15">
      <c r="A74" s="109" t="s">
        <v>34</v>
      </c>
      <c r="B74" s="110"/>
      <c r="C74" s="51"/>
      <c r="D74" s="76">
        <f>SUM(D65:D73)</f>
        <v>548903</v>
      </c>
      <c r="E74" s="76">
        <f>SUM(E65:E73)</f>
        <v>535553.38</v>
      </c>
      <c r="F74" s="23">
        <f t="shared" si="0"/>
        <v>0.9756794552042893</v>
      </c>
    </row>
    <row r="75" spans="1:6" ht="15">
      <c r="A75" s="86">
        <v>851</v>
      </c>
      <c r="B75" s="87"/>
      <c r="C75" s="82" t="s">
        <v>19</v>
      </c>
      <c r="D75" s="88"/>
      <c r="E75" s="88"/>
      <c r="F75" s="23"/>
    </row>
    <row r="76" spans="1:6" ht="18" customHeight="1">
      <c r="A76" s="73"/>
      <c r="B76" s="75" t="s">
        <v>65</v>
      </c>
      <c r="C76" s="24" t="s">
        <v>20</v>
      </c>
      <c r="D76" s="76">
        <v>170000</v>
      </c>
      <c r="E76" s="76">
        <v>187944.83</v>
      </c>
      <c r="F76" s="23">
        <f t="shared" si="0"/>
        <v>1.1055578235294117</v>
      </c>
    </row>
    <row r="77" spans="1:6" ht="16.5" customHeight="1">
      <c r="A77" s="60"/>
      <c r="B77" s="89" t="s">
        <v>47</v>
      </c>
      <c r="C77" s="57" t="s">
        <v>83</v>
      </c>
      <c r="D77" s="76"/>
      <c r="E77" s="76">
        <v>8.8</v>
      </c>
      <c r="F77" s="23"/>
    </row>
    <row r="78" spans="1:6" ht="44.25" customHeight="1">
      <c r="A78" s="63"/>
      <c r="B78" s="89">
        <v>2010</v>
      </c>
      <c r="C78" s="57" t="s">
        <v>74</v>
      </c>
      <c r="D78" s="76">
        <v>240</v>
      </c>
      <c r="E78" s="76">
        <v>120</v>
      </c>
      <c r="F78" s="23">
        <f t="shared" si="0"/>
        <v>0.5</v>
      </c>
    </row>
    <row r="79" spans="1:6" ht="14.25" customHeight="1">
      <c r="A79" s="109" t="s">
        <v>34</v>
      </c>
      <c r="B79" s="110"/>
      <c r="C79" s="51"/>
      <c r="D79" s="68">
        <f>SUM(D76:D78)</f>
        <v>170240</v>
      </c>
      <c r="E79" s="68">
        <f>SUM(E76:E78)</f>
        <v>188073.62999999998</v>
      </c>
      <c r="F79" s="23">
        <f aca="true" t="shared" si="1" ref="F79:F114">E79/D79</f>
        <v>1.1047558153195487</v>
      </c>
    </row>
    <row r="80" spans="1:6" ht="15">
      <c r="A80" s="113">
        <v>852</v>
      </c>
      <c r="B80" s="113"/>
      <c r="C80" s="114" t="s">
        <v>66</v>
      </c>
      <c r="D80" s="79"/>
      <c r="E80" s="79"/>
      <c r="F80" s="23"/>
    </row>
    <row r="81" spans="1:6" ht="57" customHeight="1">
      <c r="A81" s="66"/>
      <c r="B81" s="75">
        <v>2010</v>
      </c>
      <c r="C81" s="24" t="s">
        <v>124</v>
      </c>
      <c r="D81" s="76">
        <v>4553532</v>
      </c>
      <c r="E81" s="76">
        <v>3992697.18</v>
      </c>
      <c r="F81" s="85">
        <f t="shared" si="1"/>
        <v>0.8768352083613337</v>
      </c>
    </row>
    <row r="82" spans="1:6" ht="59.25" customHeight="1">
      <c r="A82" s="60"/>
      <c r="B82" s="115">
        <v>2030</v>
      </c>
      <c r="C82" s="100" t="s">
        <v>123</v>
      </c>
      <c r="D82" s="116">
        <v>975433</v>
      </c>
      <c r="E82" s="116">
        <v>879102.13</v>
      </c>
      <c r="F82" s="117">
        <f t="shared" si="1"/>
        <v>0.9012429659443549</v>
      </c>
    </row>
    <row r="83" spans="1:6" ht="29.25" customHeight="1">
      <c r="A83" s="60"/>
      <c r="B83" s="64">
        <v>2360</v>
      </c>
      <c r="C83" s="24" t="s">
        <v>71</v>
      </c>
      <c r="D83" s="80"/>
      <c r="E83" s="80">
        <v>9375.9</v>
      </c>
      <c r="F83" s="85"/>
    </row>
    <row r="84" spans="1:6" ht="42" customHeight="1">
      <c r="A84" s="60"/>
      <c r="B84" s="64">
        <v>2700</v>
      </c>
      <c r="C84" s="24" t="s">
        <v>114</v>
      </c>
      <c r="D84" s="80">
        <v>55884</v>
      </c>
      <c r="E84" s="80">
        <v>50345.25</v>
      </c>
      <c r="F84" s="85">
        <f t="shared" si="1"/>
        <v>0.9008884474983895</v>
      </c>
    </row>
    <row r="85" spans="1:6" ht="32.25" customHeight="1">
      <c r="A85" s="60"/>
      <c r="B85" s="64">
        <v>2910</v>
      </c>
      <c r="C85" s="24" t="s">
        <v>98</v>
      </c>
      <c r="D85" s="80"/>
      <c r="E85" s="80">
        <v>2637.33</v>
      </c>
      <c r="F85" s="85"/>
    </row>
    <row r="86" spans="1:6" ht="42" customHeight="1">
      <c r="A86" s="60"/>
      <c r="B86" s="64" t="s">
        <v>43</v>
      </c>
      <c r="C86" s="47" t="s">
        <v>41</v>
      </c>
      <c r="D86" s="80"/>
      <c r="E86" s="80">
        <v>1200</v>
      </c>
      <c r="F86" s="85"/>
    </row>
    <row r="87" spans="1:6" ht="15.75" customHeight="1">
      <c r="A87" s="60"/>
      <c r="B87" s="64" t="s">
        <v>49</v>
      </c>
      <c r="C87" s="24" t="s">
        <v>7</v>
      </c>
      <c r="D87" s="80">
        <v>10200</v>
      </c>
      <c r="E87" s="80">
        <v>10980.09</v>
      </c>
      <c r="F87" s="85">
        <f t="shared" si="1"/>
        <v>1.0764794117647059</v>
      </c>
    </row>
    <row r="88" spans="1:6" ht="15.75" customHeight="1">
      <c r="A88" s="60"/>
      <c r="B88" s="75" t="s">
        <v>47</v>
      </c>
      <c r="C88" s="81" t="s">
        <v>83</v>
      </c>
      <c r="D88" s="80"/>
      <c r="E88" s="80">
        <v>1265.61</v>
      </c>
      <c r="F88" s="85"/>
    </row>
    <row r="89" spans="1:6" ht="15.75" customHeight="1">
      <c r="A89" s="60"/>
      <c r="B89" s="75" t="s">
        <v>50</v>
      </c>
      <c r="C89" s="81" t="s">
        <v>26</v>
      </c>
      <c r="D89" s="80">
        <v>2133</v>
      </c>
      <c r="E89" s="80">
        <v>2133.01</v>
      </c>
      <c r="F89" s="85">
        <f t="shared" si="1"/>
        <v>1.0000046882325364</v>
      </c>
    </row>
    <row r="90" spans="1:6" ht="16.5" customHeight="1">
      <c r="A90" s="60"/>
      <c r="B90" s="75" t="s">
        <v>67</v>
      </c>
      <c r="C90" s="81" t="s">
        <v>97</v>
      </c>
      <c r="D90" s="80"/>
      <c r="E90" s="80">
        <v>100</v>
      </c>
      <c r="F90" s="85"/>
    </row>
    <row r="91" spans="1:6" ht="16.5" customHeight="1">
      <c r="A91" s="109" t="s">
        <v>34</v>
      </c>
      <c r="B91" s="110"/>
      <c r="C91" s="78"/>
      <c r="D91" s="68">
        <f>SUM(D81:D90)</f>
        <v>5597182</v>
      </c>
      <c r="E91" s="68">
        <f>SUM(E81:E90)</f>
        <v>4949836.500000001</v>
      </c>
      <c r="F91" s="23">
        <f t="shared" si="1"/>
        <v>0.8843443897304037</v>
      </c>
    </row>
    <row r="92" spans="1:6" ht="15">
      <c r="A92" s="90">
        <v>853</v>
      </c>
      <c r="B92" s="91"/>
      <c r="C92" s="92" t="s">
        <v>119</v>
      </c>
      <c r="D92" s="94"/>
      <c r="E92" s="94"/>
      <c r="F92" s="23"/>
    </row>
    <row r="93" spans="1:6" ht="30">
      <c r="A93" s="65"/>
      <c r="B93" s="66">
        <v>2008</v>
      </c>
      <c r="C93" s="95" t="s">
        <v>117</v>
      </c>
      <c r="D93" s="96">
        <v>204914</v>
      </c>
      <c r="E93" s="96">
        <v>204914.51</v>
      </c>
      <c r="F93" s="23">
        <f t="shared" si="1"/>
        <v>1.0000024888489807</v>
      </c>
    </row>
    <row r="94" spans="1:6" ht="30">
      <c r="A94" s="65"/>
      <c r="B94" s="66">
        <v>2009</v>
      </c>
      <c r="C94" s="95" t="s">
        <v>118</v>
      </c>
      <c r="D94" s="96">
        <v>13143.71</v>
      </c>
      <c r="E94" s="96">
        <v>13143.71</v>
      </c>
      <c r="F94" s="23">
        <f t="shared" si="1"/>
        <v>1</v>
      </c>
    </row>
    <row r="95" spans="1:6" ht="15">
      <c r="A95" s="109" t="s">
        <v>34</v>
      </c>
      <c r="B95" s="110"/>
      <c r="C95" s="95"/>
      <c r="D95" s="94">
        <f>SUM(D93:D94)</f>
        <v>218057.71</v>
      </c>
      <c r="E95" s="94">
        <f>SUM(E93:E94)</f>
        <v>218058.22</v>
      </c>
      <c r="F95" s="23">
        <f t="shared" si="1"/>
        <v>1.000002338830395</v>
      </c>
    </row>
    <row r="96" spans="1:6" ht="15">
      <c r="A96" s="113">
        <v>854</v>
      </c>
      <c r="B96" s="113"/>
      <c r="C96" s="114" t="s">
        <v>70</v>
      </c>
      <c r="D96" s="68"/>
      <c r="E96" s="68"/>
      <c r="F96" s="23"/>
    </row>
    <row r="97" spans="1:6" ht="27.75" customHeight="1">
      <c r="A97" s="65"/>
      <c r="B97" s="66">
        <v>2030</v>
      </c>
      <c r="C97" s="95" t="s">
        <v>116</v>
      </c>
      <c r="D97" s="96">
        <v>308781</v>
      </c>
      <c r="E97" s="96">
        <v>210422.27</v>
      </c>
      <c r="F97" s="23">
        <f t="shared" si="1"/>
        <v>0.6814611974182349</v>
      </c>
    </row>
    <row r="98" spans="1:6" ht="14.25" customHeight="1">
      <c r="A98" s="109" t="s">
        <v>34</v>
      </c>
      <c r="B98" s="110"/>
      <c r="C98" s="95"/>
      <c r="D98" s="94">
        <f>SUM(D97)</f>
        <v>308781</v>
      </c>
      <c r="E98" s="94">
        <f>SUM(E97)</f>
        <v>210422.27</v>
      </c>
      <c r="F98" s="23">
        <f t="shared" si="1"/>
        <v>0.6814611974182349</v>
      </c>
    </row>
    <row r="99" spans="1:6" ht="15" customHeight="1">
      <c r="A99" s="59">
        <v>900</v>
      </c>
      <c r="B99" s="91"/>
      <c r="C99" s="92" t="s">
        <v>21</v>
      </c>
      <c r="D99" s="93"/>
      <c r="E99" s="93"/>
      <c r="F99" s="23"/>
    </row>
    <row r="100" spans="1:6" ht="14.25" customHeight="1">
      <c r="A100" s="60"/>
      <c r="B100" s="97" t="s">
        <v>73</v>
      </c>
      <c r="C100" s="24" t="s">
        <v>75</v>
      </c>
      <c r="D100" s="76">
        <v>1900</v>
      </c>
      <c r="E100" s="76">
        <v>4389.06</v>
      </c>
      <c r="F100" s="23">
        <f t="shared" si="1"/>
        <v>2.3100315789473687</v>
      </c>
    </row>
    <row r="101" spans="1:6" ht="18" customHeight="1">
      <c r="A101" s="60"/>
      <c r="B101" s="97" t="s">
        <v>51</v>
      </c>
      <c r="C101" s="24" t="s">
        <v>105</v>
      </c>
      <c r="D101" s="76"/>
      <c r="E101" s="76">
        <v>300</v>
      </c>
      <c r="F101" s="23"/>
    </row>
    <row r="102" spans="1:6" ht="14.25" customHeight="1">
      <c r="A102" s="63"/>
      <c r="B102" s="75" t="s">
        <v>50</v>
      </c>
      <c r="C102" s="21" t="s">
        <v>26</v>
      </c>
      <c r="D102" s="76">
        <v>15576</v>
      </c>
      <c r="E102" s="76">
        <v>17908.15</v>
      </c>
      <c r="F102" s="23">
        <f t="shared" si="1"/>
        <v>1.149727144324602</v>
      </c>
    </row>
    <row r="103" spans="1:6" ht="15">
      <c r="A103" s="109" t="s">
        <v>34</v>
      </c>
      <c r="B103" s="110"/>
      <c r="C103" s="51"/>
      <c r="D103" s="76">
        <f>SUM(D100:D102)</f>
        <v>17476</v>
      </c>
      <c r="E103" s="76">
        <f>SUM(E100:E102)</f>
        <v>22597.210000000003</v>
      </c>
      <c r="F103" s="23">
        <f t="shared" si="1"/>
        <v>1.2930424582284277</v>
      </c>
    </row>
    <row r="104" spans="1:6" ht="13.5" customHeight="1">
      <c r="A104" s="90">
        <v>921</v>
      </c>
      <c r="B104" s="52"/>
      <c r="C104" s="53" t="s">
        <v>36</v>
      </c>
      <c r="D104" s="76"/>
      <c r="E104" s="76"/>
      <c r="F104" s="85"/>
    </row>
    <row r="105" spans="1:6" ht="45" customHeight="1">
      <c r="A105" s="72"/>
      <c r="B105" s="75">
        <v>2320</v>
      </c>
      <c r="C105" s="24" t="s">
        <v>39</v>
      </c>
      <c r="D105" s="76">
        <v>6000</v>
      </c>
      <c r="E105" s="76">
        <v>6000</v>
      </c>
      <c r="F105" s="85">
        <f t="shared" si="1"/>
        <v>1</v>
      </c>
    </row>
    <row r="106" spans="1:6" ht="17.25" customHeight="1">
      <c r="A106" s="65"/>
      <c r="B106" s="75" t="s">
        <v>67</v>
      </c>
      <c r="C106" s="24" t="s">
        <v>87</v>
      </c>
      <c r="D106" s="76">
        <v>5550</v>
      </c>
      <c r="E106" s="76">
        <v>5550</v>
      </c>
      <c r="F106" s="85"/>
    </row>
    <row r="107" spans="1:6" ht="15">
      <c r="A107" s="109" t="s">
        <v>34</v>
      </c>
      <c r="B107" s="110"/>
      <c r="C107" s="51"/>
      <c r="D107" s="68">
        <f>SUM(D105:D106)</f>
        <v>11550</v>
      </c>
      <c r="E107" s="68">
        <f>SUM(E105:E106)</f>
        <v>11550</v>
      </c>
      <c r="F107" s="23">
        <f t="shared" si="1"/>
        <v>1</v>
      </c>
    </row>
    <row r="108" spans="1:6" ht="15">
      <c r="A108" s="59">
        <v>926</v>
      </c>
      <c r="B108" s="53"/>
      <c r="C108" s="53" t="s">
        <v>23</v>
      </c>
      <c r="D108" s="79"/>
      <c r="E108" s="79"/>
      <c r="F108" s="23"/>
    </row>
    <row r="109" spans="1:6" ht="14.25" customHeight="1">
      <c r="A109" s="98"/>
      <c r="B109" s="99" t="s">
        <v>49</v>
      </c>
      <c r="C109" s="47" t="s">
        <v>76</v>
      </c>
      <c r="D109" s="96">
        <v>25000</v>
      </c>
      <c r="E109" s="96">
        <v>13472.5</v>
      </c>
      <c r="F109" s="23">
        <f t="shared" si="1"/>
        <v>0.5389</v>
      </c>
    </row>
    <row r="110" spans="1:6" ht="13.5" customHeight="1">
      <c r="A110" s="98"/>
      <c r="B110" s="99" t="s">
        <v>67</v>
      </c>
      <c r="C110" s="47" t="s">
        <v>87</v>
      </c>
      <c r="D110" s="96">
        <v>850</v>
      </c>
      <c r="E110" s="96">
        <v>850</v>
      </c>
      <c r="F110" s="23">
        <f t="shared" si="1"/>
        <v>1</v>
      </c>
    </row>
    <row r="111" spans="1:6" ht="15">
      <c r="A111" s="98"/>
      <c r="B111" s="47" t="s">
        <v>50</v>
      </c>
      <c r="C111" s="21" t="s">
        <v>26</v>
      </c>
      <c r="D111" s="96">
        <v>6536</v>
      </c>
      <c r="E111" s="96">
        <v>6536.48</v>
      </c>
      <c r="F111" s="23">
        <f t="shared" si="1"/>
        <v>1.0000734394124846</v>
      </c>
    </row>
    <row r="112" spans="1:6" ht="27.75" customHeight="1">
      <c r="A112" s="100"/>
      <c r="B112" s="77">
        <v>2320</v>
      </c>
      <c r="C112" s="47" t="s">
        <v>88</v>
      </c>
      <c r="D112" s="96">
        <v>1000</v>
      </c>
      <c r="E112" s="96">
        <v>1000</v>
      </c>
      <c r="F112" s="23">
        <f t="shared" si="1"/>
        <v>1</v>
      </c>
    </row>
    <row r="113" spans="1:6" ht="15">
      <c r="A113" s="111" t="s">
        <v>34</v>
      </c>
      <c r="B113" s="112"/>
      <c r="C113" s="51"/>
      <c r="D113" s="94">
        <f>SUM(D109:D112)</f>
        <v>33386</v>
      </c>
      <c r="E113" s="94">
        <f>SUM(E109:E112)</f>
        <v>21858.98</v>
      </c>
      <c r="F113" s="23">
        <f t="shared" si="1"/>
        <v>0.6547349188282513</v>
      </c>
    </row>
    <row r="114" spans="1:6" ht="15">
      <c r="A114" s="101"/>
      <c r="B114" s="52"/>
      <c r="C114" s="53" t="s">
        <v>89</v>
      </c>
      <c r="D114" s="79">
        <f>D9+D15+D21+D31+D34+D39+D56+D63+D74+D79+D91+D98+D103+D113+D107+D12+D95</f>
        <v>29985371.14</v>
      </c>
      <c r="E114" s="79">
        <f>E9+E15+E21+E31+E34+E39+E56+E63+E74+E79+E91+E98+E103+E113+E107+E12+E95</f>
        <v>29047873.679999996</v>
      </c>
      <c r="F114" s="23">
        <f t="shared" si="1"/>
        <v>0.9687348388778354</v>
      </c>
    </row>
    <row r="115" spans="1:6" ht="14.25">
      <c r="A115" s="102"/>
      <c r="B115" s="102"/>
      <c r="C115" s="102"/>
      <c r="D115" s="103"/>
      <c r="E115" s="103"/>
      <c r="F115" s="103"/>
    </row>
    <row r="116" spans="1:12" ht="15">
      <c r="A116" s="27"/>
      <c r="B116" s="28"/>
      <c r="C116" s="8" t="s">
        <v>101</v>
      </c>
      <c r="D116" s="28"/>
      <c r="E116" s="28"/>
      <c r="F116" s="27"/>
      <c r="K116" s="16"/>
      <c r="L116" s="16"/>
    </row>
    <row r="117" spans="1:13" ht="28.5">
      <c r="A117" s="29" t="s">
        <v>0</v>
      </c>
      <c r="B117" s="30" t="s">
        <v>30</v>
      </c>
      <c r="C117" s="31" t="s">
        <v>4</v>
      </c>
      <c r="D117" s="30" t="s">
        <v>78</v>
      </c>
      <c r="E117" s="30" t="s">
        <v>38</v>
      </c>
      <c r="F117" s="32" t="s">
        <v>32</v>
      </c>
      <c r="K117" s="16"/>
      <c r="L117" s="16"/>
      <c r="M117" s="17"/>
    </row>
    <row r="118" spans="1:6" ht="15">
      <c r="A118" s="33">
        <v>1</v>
      </c>
      <c r="B118" s="34">
        <v>2</v>
      </c>
      <c r="C118" s="33">
        <v>3</v>
      </c>
      <c r="D118" s="34">
        <v>4</v>
      </c>
      <c r="E118" s="34">
        <v>5</v>
      </c>
      <c r="F118" s="33">
        <v>6</v>
      </c>
    </row>
    <row r="119" spans="1:6" ht="15">
      <c r="A119" s="35" t="s">
        <v>1</v>
      </c>
      <c r="B119" s="36"/>
      <c r="C119" s="37" t="s">
        <v>2</v>
      </c>
      <c r="D119" s="38"/>
      <c r="E119" s="38"/>
      <c r="F119" s="23"/>
    </row>
    <row r="120" spans="1:6" ht="31.5" customHeight="1">
      <c r="A120" s="20"/>
      <c r="B120" s="20" t="s">
        <v>79</v>
      </c>
      <c r="C120" s="21" t="s">
        <v>81</v>
      </c>
      <c r="D120" s="104">
        <v>0</v>
      </c>
      <c r="E120" s="22">
        <v>6847.22</v>
      </c>
      <c r="F120" s="23"/>
    </row>
    <row r="121" spans="1:6" ht="15">
      <c r="A121" s="40" t="s">
        <v>34</v>
      </c>
      <c r="B121" s="46"/>
      <c r="C121" s="21"/>
      <c r="D121" s="22">
        <f>SUM(D120:D120)</f>
        <v>0</v>
      </c>
      <c r="E121" s="22">
        <f>SUM(E120:E120)</f>
        <v>6847.22</v>
      </c>
      <c r="F121" s="23"/>
    </row>
    <row r="122" spans="1:6" ht="15">
      <c r="A122" s="41">
        <v>600</v>
      </c>
      <c r="B122" s="36"/>
      <c r="C122" s="43" t="s">
        <v>90</v>
      </c>
      <c r="D122" s="105"/>
      <c r="E122" s="44"/>
      <c r="F122" s="23"/>
    </row>
    <row r="123" spans="1:6" ht="45">
      <c r="A123" s="45"/>
      <c r="B123" s="46">
        <v>6290</v>
      </c>
      <c r="C123" s="47" t="s">
        <v>91</v>
      </c>
      <c r="D123" s="22">
        <v>500000</v>
      </c>
      <c r="E123" s="22">
        <v>499986.91</v>
      </c>
      <c r="F123" s="23">
        <f>E123/D123</f>
        <v>0.9999738199999999</v>
      </c>
    </row>
    <row r="124" spans="1:6" ht="15">
      <c r="A124" s="40" t="s">
        <v>34</v>
      </c>
      <c r="B124" s="46"/>
      <c r="C124" s="21"/>
      <c r="D124" s="22">
        <f>SUM(D123)</f>
        <v>500000</v>
      </c>
      <c r="E124" s="22">
        <f>SUM(E123)</f>
        <v>499986.91</v>
      </c>
      <c r="F124" s="23">
        <f>E124/D124</f>
        <v>0.9999738199999999</v>
      </c>
    </row>
    <row r="125" spans="1:6" ht="15">
      <c r="A125" s="41">
        <v>700</v>
      </c>
      <c r="B125" s="42"/>
      <c r="C125" s="43" t="s">
        <v>8</v>
      </c>
      <c r="D125" s="44"/>
      <c r="E125" s="44"/>
      <c r="F125" s="23"/>
    </row>
    <row r="126" spans="1:6" ht="30">
      <c r="A126" s="39"/>
      <c r="B126" s="48" t="s">
        <v>45</v>
      </c>
      <c r="C126" s="47" t="s">
        <v>22</v>
      </c>
      <c r="D126" s="22">
        <v>48500</v>
      </c>
      <c r="E126" s="22">
        <v>62009.86</v>
      </c>
      <c r="F126" s="23">
        <f>E126/D126</f>
        <v>1.2785538144329898</v>
      </c>
    </row>
    <row r="127" spans="1:6" ht="30">
      <c r="A127" s="39"/>
      <c r="B127" s="48" t="s">
        <v>79</v>
      </c>
      <c r="C127" s="47" t="s">
        <v>80</v>
      </c>
      <c r="D127" s="22">
        <v>550000</v>
      </c>
      <c r="E127" s="22">
        <v>874959.6</v>
      </c>
      <c r="F127" s="23">
        <f>E127/D127</f>
        <v>1.5908356363636362</v>
      </c>
    </row>
    <row r="128" spans="1:6" ht="60">
      <c r="A128" s="45"/>
      <c r="B128" s="48">
        <v>6290</v>
      </c>
      <c r="C128" s="24" t="s">
        <v>102</v>
      </c>
      <c r="D128" s="22">
        <v>337448</v>
      </c>
      <c r="E128" s="22">
        <v>337448.13</v>
      </c>
      <c r="F128" s="23">
        <f>E128/D128</f>
        <v>1.0000003852445414</v>
      </c>
    </row>
    <row r="129" spans="1:6" ht="15">
      <c r="A129" s="40" t="s">
        <v>34</v>
      </c>
      <c r="B129" s="50"/>
      <c r="C129" s="51"/>
      <c r="D129" s="22">
        <f>SUM(D126:D128)</f>
        <v>935948</v>
      </c>
      <c r="E129" s="22">
        <f>SUM(E126:E128)</f>
        <v>1274417.5899999999</v>
      </c>
      <c r="F129" s="23">
        <f>E129/D129</f>
        <v>1.3616329005457566</v>
      </c>
    </row>
    <row r="130" spans="1:6" ht="15">
      <c r="A130" s="35">
        <v>801</v>
      </c>
      <c r="B130" s="106"/>
      <c r="C130" s="53" t="s">
        <v>29</v>
      </c>
      <c r="D130" s="22"/>
      <c r="E130" s="22"/>
      <c r="F130" s="23"/>
    </row>
    <row r="131" spans="1:6" ht="15">
      <c r="A131" s="56"/>
      <c r="B131" s="107" t="s">
        <v>108</v>
      </c>
      <c r="C131" s="51" t="s">
        <v>109</v>
      </c>
      <c r="D131" s="22">
        <v>0</v>
      </c>
      <c r="E131" s="22">
        <v>220</v>
      </c>
      <c r="F131" s="23"/>
    </row>
    <row r="132" spans="1:6" ht="45">
      <c r="A132" s="45"/>
      <c r="B132" s="108">
        <v>6330</v>
      </c>
      <c r="C132" s="51" t="s">
        <v>113</v>
      </c>
      <c r="D132" s="22">
        <v>7000</v>
      </c>
      <c r="E132" s="22">
        <v>4375</v>
      </c>
      <c r="F132" s="23">
        <f>E132/D132</f>
        <v>0.625</v>
      </c>
    </row>
    <row r="133" spans="1:6" ht="15">
      <c r="A133" s="40" t="s">
        <v>34</v>
      </c>
      <c r="B133" s="50"/>
      <c r="C133" s="51"/>
      <c r="D133" s="22">
        <f>SUM(D131:D132)</f>
        <v>7000</v>
      </c>
      <c r="E133" s="22">
        <f>SUM(E131:E132)</f>
        <v>4595</v>
      </c>
      <c r="F133" s="23">
        <f>E133/D133</f>
        <v>0.6564285714285715</v>
      </c>
    </row>
    <row r="134" spans="1:6" ht="15">
      <c r="A134" s="40">
        <v>852</v>
      </c>
      <c r="B134" s="50"/>
      <c r="C134" s="51" t="s">
        <v>66</v>
      </c>
      <c r="D134" s="22"/>
      <c r="E134" s="22"/>
      <c r="F134" s="23"/>
    </row>
    <row r="135" spans="1:6" ht="60">
      <c r="A135" s="40"/>
      <c r="B135" s="107">
        <v>6310</v>
      </c>
      <c r="C135" s="51" t="s">
        <v>115</v>
      </c>
      <c r="D135" s="22">
        <v>6500</v>
      </c>
      <c r="E135" s="22">
        <v>6167</v>
      </c>
      <c r="F135" s="23">
        <f>E135/D135</f>
        <v>0.9487692307692308</v>
      </c>
    </row>
    <row r="136" spans="1:6" ht="15">
      <c r="A136" s="40" t="s">
        <v>34</v>
      </c>
      <c r="B136" s="50"/>
      <c r="C136" s="51"/>
      <c r="D136" s="22">
        <f>SUM(D135)</f>
        <v>6500</v>
      </c>
      <c r="E136" s="22">
        <f>SUM(E135)</f>
        <v>6167</v>
      </c>
      <c r="F136" s="23">
        <f>E136/D136</f>
        <v>0.9487692307692308</v>
      </c>
    </row>
    <row r="137" spans="1:6" ht="15">
      <c r="A137" s="101"/>
      <c r="B137" s="52"/>
      <c r="C137" s="53" t="s">
        <v>92</v>
      </c>
      <c r="D137" s="79">
        <f>D121+D124+D129+D133+D136</f>
        <v>1449448</v>
      </c>
      <c r="E137" s="79">
        <f>E121+E124+E129+E133+E136</f>
        <v>1792013.7199999997</v>
      </c>
      <c r="F137" s="23">
        <f>E137/D137</f>
        <v>1.2363421937178842</v>
      </c>
    </row>
    <row r="138" ht="12.75">
      <c r="F138" s="4"/>
    </row>
    <row r="139" spans="3:6" ht="15.75">
      <c r="C139" s="6" t="s">
        <v>93</v>
      </c>
      <c r="D139" s="7">
        <f>D114</f>
        <v>29985371.14</v>
      </c>
      <c r="E139" s="7">
        <f>E114</f>
        <v>29047873.679999996</v>
      </c>
      <c r="F139" s="5">
        <f>E139/D139</f>
        <v>0.9687348388778354</v>
      </c>
    </row>
    <row r="140" spans="3:6" ht="15.75">
      <c r="C140" s="6" t="s">
        <v>94</v>
      </c>
      <c r="D140" s="7">
        <f>D137</f>
        <v>1449448</v>
      </c>
      <c r="E140" s="7">
        <f>E137</f>
        <v>1792013.7199999997</v>
      </c>
      <c r="F140" s="5">
        <f>E140/D140</f>
        <v>1.2363421937178842</v>
      </c>
    </row>
    <row r="141" spans="3:6" ht="15.75">
      <c r="C141" s="6" t="s">
        <v>95</v>
      </c>
      <c r="D141" s="7">
        <f>SUM(D139:D140)</f>
        <v>31434819.14</v>
      </c>
      <c r="E141" s="7">
        <f>SUM(E139:E140)</f>
        <v>30839887.399999995</v>
      </c>
      <c r="F141" s="5">
        <f>E141/D141</f>
        <v>0.9810741160192339</v>
      </c>
    </row>
    <row r="143" spans="2:3" ht="12.75">
      <c r="B143" s="16"/>
      <c r="C143" s="16"/>
    </row>
    <row r="144" spans="2:3" ht="12.75">
      <c r="B144" s="16"/>
      <c r="C144" s="16"/>
    </row>
    <row r="145" spans="2:4" ht="12.75">
      <c r="B145" s="16"/>
      <c r="C145" s="16"/>
      <c r="D145" s="16"/>
    </row>
  </sheetData>
  <mergeCells count="17">
    <mergeCell ref="A103:B103"/>
    <mergeCell ref="A107:B107"/>
    <mergeCell ref="A113:B113"/>
    <mergeCell ref="A98:B98"/>
    <mergeCell ref="A74:B74"/>
    <mergeCell ref="A79:B79"/>
    <mergeCell ref="A91:B91"/>
    <mergeCell ref="A95:B95"/>
    <mergeCell ref="B144:C144"/>
    <mergeCell ref="B145:D145"/>
    <mergeCell ref="K117:M117"/>
    <mergeCell ref="A1:E1"/>
    <mergeCell ref="B143:C143"/>
    <mergeCell ref="K116:L116"/>
    <mergeCell ref="A39:B39"/>
    <mergeCell ref="A56:B56"/>
    <mergeCell ref="A63:B6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2009-03-10T09:21:18Z</cp:lastPrinted>
  <dcterms:created xsi:type="dcterms:W3CDTF">2000-10-30T07:57:11Z</dcterms:created>
  <dcterms:modified xsi:type="dcterms:W3CDTF">2009-03-10T09:21:20Z</dcterms:modified>
  <cp:category/>
  <cp:version/>
  <cp:contentType/>
  <cp:contentStatus/>
</cp:coreProperties>
</file>