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<sst xmlns="http://schemas.openxmlformats.org/spreadsheetml/2006/main" count="174" uniqueCount="117">
  <si>
    <t>Dział</t>
  </si>
  <si>
    <t>0 10</t>
  </si>
  <si>
    <t>Rolnictwo i łowiectwo</t>
  </si>
  <si>
    <t xml:space="preserve"> </t>
  </si>
  <si>
    <t>Wyszczególnienie</t>
  </si>
  <si>
    <t>0 20</t>
  </si>
  <si>
    <t>Leśnictwo</t>
  </si>
  <si>
    <t>Wpływy z usług</t>
  </si>
  <si>
    <t>Gospodarka mieszkaniowa</t>
  </si>
  <si>
    <t>Administracja publiczna</t>
  </si>
  <si>
    <t>Grzywny, mandaty i inne kary pieniężne od ludności</t>
  </si>
  <si>
    <t>Podatek od działalności gospodarczej osób fizycznych, opłacany w formie karty podatkowej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</si>
  <si>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</si>
  <si>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</si>
  <si>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</si>
  <si>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</si>
  <si>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</si>
  <si>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Podatek dochodowy od osób fizycznych</t>
  </si>
  <si>
    <t>Podatek dochodowy od osób prawnych</t>
  </si>
  <si>
    <t>Różne rozliczenia</t>
  </si>
  <si>
    <t>Ochrona zdrowia</t>
  </si>
  <si>
    <t>Wpływy z opłat za zezwolenia na sprzedaż alkoholu</t>
  </si>
  <si>
    <t xml:space="preserve">Gospodarka komunalna i ochrona środowiska </t>
  </si>
  <si>
    <t>Wpływy z tytułu przekształcenia prawa użytkowania wieczystego przysługującego osobom fizycznym w prawo własności</t>
  </si>
  <si>
    <t>Kultura fizyczna i sport</t>
  </si>
  <si>
    <t>Podatek od nieruchomości</t>
  </si>
  <si>
    <t>Subwencje ogólne z budżetu państwa</t>
  </si>
  <si>
    <t>Wpływy z różnych dochodów</t>
  </si>
  <si>
    <t>Wpływy z opłat za zarząd, użytkowanie i użytkowanie wieczyste</t>
  </si>
  <si>
    <t>Wpływy z różnych opłat</t>
  </si>
  <si>
    <t>Oświata i wychowanie</t>
  </si>
  <si>
    <t>Paragraf- źródło</t>
  </si>
  <si>
    <t>część oświatowa</t>
  </si>
  <si>
    <t>%( 5:4)</t>
  </si>
  <si>
    <t>WG WAŻNIEJSZYCH ŹRÓDEŁ I DZIAŁÓW KLASYFIKACJI (w zł)</t>
  </si>
  <si>
    <t>Podatek od czynności cywilnoprawnych</t>
  </si>
  <si>
    <t>RAZEM</t>
  </si>
  <si>
    <t>Odsetki od nieterminowych wpłat z tytułu podatków i opłat</t>
  </si>
  <si>
    <t>Kultura i ochrona dziedzictwa narodowego</t>
  </si>
  <si>
    <t>Wpływy z opłaty targowej</t>
  </si>
  <si>
    <t>Wykonanie</t>
  </si>
  <si>
    <t>Dotacje celowe otrzymane z powiatu na zadania bieżące realizowane na podstawie porozumień (umów) między jednostkami samorządu terytorialnego(dot.dla ZPiT Modrzewiacy)</t>
  </si>
  <si>
    <t xml:space="preserve">Pozostałe odsetki </t>
  </si>
  <si>
    <t xml:space="preserve">Dochody z najmu i dzierżawy składników majątkowych Skarbu Państwa , jednostek samorządu terytorialnego lub innych jednostek zaliczanych do sektora finansów publicznych oraz innych umów o podobnym charakterze  </t>
  </si>
  <si>
    <t>Dotacje celowe otrzymane z budżetu państwa na realizację zadań bieżących z zakresu administracji rządowej oraz innych zadań zleconych gminie (związkom gmin) ustawami</t>
  </si>
  <si>
    <t>0 750</t>
  </si>
  <si>
    <t>0 690</t>
  </si>
  <si>
    <t>0 760</t>
  </si>
  <si>
    <t>0 910</t>
  </si>
  <si>
    <t>0 920</t>
  </si>
  <si>
    <t>0 470</t>
  </si>
  <si>
    <t>0 830</t>
  </si>
  <si>
    <t>0 970</t>
  </si>
  <si>
    <t>0 570</t>
  </si>
  <si>
    <t>0 350</t>
  </si>
  <si>
    <t>0 310</t>
  </si>
  <si>
    <t>0 320</t>
  </si>
  <si>
    <t>0 330</t>
  </si>
  <si>
    <t>0 340</t>
  </si>
  <si>
    <t>0 360</t>
  </si>
  <si>
    <t>0 370</t>
  </si>
  <si>
    <t>0 410</t>
  </si>
  <si>
    <t>0 500</t>
  </si>
  <si>
    <t>0 010</t>
  </si>
  <si>
    <t>0 020</t>
  </si>
  <si>
    <t>0 430</t>
  </si>
  <si>
    <t>część wyrównawcza</t>
  </si>
  <si>
    <t>0 480</t>
  </si>
  <si>
    <t>Pomoc społeczna</t>
  </si>
  <si>
    <t>0 960</t>
  </si>
  <si>
    <t xml:space="preserve">Dotacje celowe otrzymane z budżetu państwa na realizacje zadań bieżących z zakresu administracji rządowej oraz innych zadań zleconych gminie (związkom gmin) ustawami                                                          -urzędy wojewódzkie                         </t>
  </si>
  <si>
    <t>Bezpieczeństwo publiczne i ochrona przeciwpożarowa</t>
  </si>
  <si>
    <t>Dochody od osób prawnych , od osób fizycznych i od innych jednostek nie posiadających osobowości prawnej oraz wydatki związane z ich poborem</t>
  </si>
  <si>
    <t>Edukacyjna opieka wychowawcza</t>
  </si>
  <si>
    <t>Dotacje celowe otrzymane z powiatu na zadania bieżące realizowane na podstawie porozumień (umów) między jednostkami samorządu terytorialnego ( prowadzenie spraw z zakresu melioracji)</t>
  </si>
  <si>
    <t>Dochody jednostek samorządu terytorialnego związane z realizacją zadań z zakresu administracji rządowej oraz innych zadań zleconych ustawami</t>
  </si>
  <si>
    <t>cześć równoważąca</t>
  </si>
  <si>
    <t>0 400</t>
  </si>
  <si>
    <t xml:space="preserve">Dotacje celowe otrzymane z budżetu państwa na realizacje zadań bieżących z zakresu administracji rządowej oraz innych zadań zleconych gminie (związków gmin) ustawami                                                                            </t>
  </si>
  <si>
    <t>Dotacje celowe otrzymane z budżetu państwa na realizacje własnych zadań bieżących gmin (związków gmin)- dotacja na stypendia szkolne</t>
  </si>
  <si>
    <t>Wpływy z opłaty produktowej</t>
  </si>
  <si>
    <t>Wpływy z usług- wynajem hali sportowo-widowiskowej</t>
  </si>
  <si>
    <t>Pozostałe odsetki  (odsetki od środków na rach. bankowych)</t>
  </si>
  <si>
    <t>Plan</t>
  </si>
  <si>
    <t>0 770</t>
  </si>
  <si>
    <t xml:space="preserve">Dotacje celowe otrzymane z budżetu państwa na realizacje zadań bieżących z zakresu administracji rządowej oraz innych zadań zleconych gminie (związkom gmin) ustawami                                                          -zwrot podatku akcyzowego zawartego w cenie paliwa                </t>
  </si>
  <si>
    <t xml:space="preserve">Wpływy z tytułu odpłatnego nabycia prawa własności oraz prawa  uzytkowania wieczystego nieruchomosci </t>
  </si>
  <si>
    <t>Środki na dofinansowanie własnych zadań bieżących gmin (związków gmin) , powiatów (związków powiatów), samorządów województw pozyskane z innych źródeł- środki pozyskane z PUP na prace społecznie-użyteczne</t>
  </si>
  <si>
    <t>Wpływy z tytułu odpłatnego mnabycia prawa własnosci oraz prawa uzytkowania wieczystego nieruchomosci</t>
  </si>
  <si>
    <t>Wpływy z róznych dochodów</t>
  </si>
  <si>
    <t>Pozostałe odsetki</t>
  </si>
  <si>
    <t>Urzędy naczelnych organów władzy państwowej, kontroli i ochrony prawa oraz sądownictwa</t>
  </si>
  <si>
    <t>Informacja o wykonaniu dochodów gminy za I półrocze 2008 roku</t>
  </si>
  <si>
    <t>I.DOCHODY BIEŻĄCE</t>
  </si>
  <si>
    <t>Opłata od posiadania psów</t>
  </si>
  <si>
    <t>Otrzymane spadki , zapisy i darowizny w postaci pienięznej</t>
  </si>
  <si>
    <t>Dotacje celowe otrzymane z powiatu na zadania bieżące realizowane na podstawie porozumień (umów) między jednostkami samorządu terytorialnego</t>
  </si>
  <si>
    <t>Dochody Bieżące Ogółem</t>
  </si>
  <si>
    <t>Transport i łaczność</t>
  </si>
  <si>
    <t>Środki na dofinansowanie własnych inwestycji gmin (zwiazków gmin) , powiatów (zwiazków powiatów ), samorządów województw pozyskane z innych źródeł</t>
  </si>
  <si>
    <t>Dochody Majatkowe Ogółem</t>
  </si>
  <si>
    <t>DOCHODY BIEŻĄCE</t>
  </si>
  <si>
    <t>DOCHODY MAJĄTKOWE</t>
  </si>
  <si>
    <t>RAZEM DOCHODY</t>
  </si>
  <si>
    <t>Środki na dofinansowanie własnych zadań bieżących gmin (związków gmin) , powiatów (związków powiatów), samorządów województw pozyskane z innych źródeł- środki pozyskane z PUP na zatrudnienie osób w ramach robót publicznych - 12438,69, dofinansowanie wyjazdu do Hassloch- 2.250,00</t>
  </si>
  <si>
    <t>Otrzymane spadki, zapisy i darowizny w postaci pieniężnej-   darowizny na "Dni Wołczyna"-7.350,00</t>
  </si>
  <si>
    <t>0 560</t>
  </si>
  <si>
    <t>zaległości z podatków zniesionych</t>
  </si>
  <si>
    <t xml:space="preserve">Dotacje celowe otrzymane z budżetu państwa na realizacje własnych zadań bieżących gmin (związków gmin)    - nauka jezyka angielskiego w pierwszych klasach szkoły podstawowej- 48.939,00, kształcenie młodcianych pracowników- 122.759,00                                             </t>
  </si>
  <si>
    <t>Dotacje celowe otrzymane z budżetu państwa na realizacje własnych zadań bieżących gmin (związków gmin)                                                                               - dotacje na dożywianie uczniów -    146.000                                 - ośrodek pomocy społecz.- 93.659                                              - zasiłki i pom.w.nat-   276.476</t>
  </si>
  <si>
    <t>Otrzymane spadki, zapisy i darowizny w postaci pieniężnej</t>
  </si>
  <si>
    <t>Wpływy ze zwrotów dotacji wykorzystywanych niezgodnie z przeznaczeniem lub pobranych w nadmiernej wysokości</t>
  </si>
  <si>
    <t xml:space="preserve">Dotacje celowe otrzymane z budżetu  państwa na realizacje zadań bieżących z zakresu administracji rządowej oraz innych zadań zleconych gminie (związkom gmin) ustawami -aktualizacja rej. wyborców                       </t>
  </si>
  <si>
    <t>Środki pochodzące z budżetu Unii Europejskiej przeznaczone na finansowanie programów i projektów realizowanych przez jednostki sektora finansów publicznych- program Szkoła na TAK</t>
  </si>
  <si>
    <t xml:space="preserve">Dotacje celowe otrzymane z budżetu państwa na realizacje zadań bieżących z zakresu administracji rządowej oraz innych zadań zleconych gminie (związków gmin) ustawami                                                        - skła. na ub.zdr.-   6.881                                                             - zasiłki i pom.w.nat.-  37.804                                                       - świadczenia rodzinne-  1.917.975                  </t>
  </si>
  <si>
    <t>II.DOCHODY MAJĄTKOWE</t>
  </si>
  <si>
    <t>Środki na dofinansowanie własnych inwestycji gmin (związków gmin) , powiatów (związków powiatów), samorządów województwo pozyskane z innych źródeł- środki  na zadanie:Adaptacja budynku szkoły na lokale socjalne w Wierzbicy Dolnej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</si>
</sst>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0">
    <font>
      <sz val="10"/>
      <name val="Arial CE"/>
      <family val="0"/>
    </font>
    <font>
      <sz val="8"/>
      <name val="Arial CE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9" fontId="4" fillId="0" borderId="3" xfId="17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wrapText="1"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/>
    </xf>
    <xf numFmtId="0" fontId="6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/>
    </xf>
    <xf numFmtId="0" fontId="6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2" fontId="3" fillId="0" borderId="6" xfId="0" applyNumberFormat="1" applyFont="1" applyBorder="1" applyAlignment="1">
      <alignment/>
    </xf>
    <xf numFmtId="9" fontId="4" fillId="0" borderId="6" xfId="17" applyFont="1" applyBorder="1" applyAlignment="1">
      <alignment/>
    </xf>
    <xf numFmtId="0" fontId="6" fillId="0" borderId="1" xfId="0" applyFont="1" applyBorder="1" applyAlignment="1">
      <alignment vertical="top" wrapText="1"/>
    </xf>
    <xf numFmtId="2" fontId="4" fillId="0" borderId="7" xfId="0" applyNumberFormat="1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wrapText="1"/>
    </xf>
    <xf numFmtId="2" fontId="4" fillId="0" borderId="1" xfId="0" applyNumberFormat="1" applyFont="1" applyBorder="1" applyAlignment="1">
      <alignment/>
    </xf>
    <xf numFmtId="0" fontId="6" fillId="0" borderId="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2" fontId="4" fillId="0" borderId="3" xfId="0" applyNumberFormat="1" applyFont="1" applyBorder="1" applyAlignment="1">
      <alignment vertical="top" wrapText="1"/>
    </xf>
    <xf numFmtId="0" fontId="6" fillId="0" borderId="3" xfId="0" applyFont="1" applyBorder="1" applyAlignment="1">
      <alignment horizontal="left" wrapText="1"/>
    </xf>
    <xf numFmtId="2" fontId="4" fillId="0" borderId="3" xfId="0" applyNumberFormat="1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9" fontId="4" fillId="0" borderId="3" xfId="17" applyFont="1" applyBorder="1" applyAlignment="1">
      <alignment/>
    </xf>
    <xf numFmtId="0" fontId="2" fillId="0" borderId="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2" fontId="4" fillId="0" borderId="6" xfId="0" applyNumberFormat="1" applyFont="1" applyBorder="1" applyAlignment="1">
      <alignment vertical="top" wrapText="1"/>
    </xf>
    <xf numFmtId="2" fontId="4" fillId="0" borderId="6" xfId="0" applyNumberFormat="1" applyFont="1" applyBorder="1" applyAlignment="1">
      <alignment wrapText="1"/>
    </xf>
    <xf numFmtId="0" fontId="2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wrapText="1"/>
    </xf>
    <xf numFmtId="0" fontId="6" fillId="0" borderId="4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6" fillId="0" borderId="6" xfId="0" applyFont="1" applyBorder="1" applyAlignment="1">
      <alignment vertical="top" wrapText="1"/>
    </xf>
    <xf numFmtId="9" fontId="4" fillId="0" borderId="1" xfId="17" applyFont="1" applyBorder="1" applyAlignment="1">
      <alignment/>
    </xf>
    <xf numFmtId="9" fontId="8" fillId="0" borderId="3" xfId="17" applyFont="1" applyBorder="1" applyAlignment="1">
      <alignment/>
    </xf>
    <xf numFmtId="0" fontId="9" fillId="0" borderId="3" xfId="0" applyFont="1" applyBorder="1" applyAlignment="1">
      <alignment/>
    </xf>
    <xf numFmtId="2" fontId="9" fillId="0" borderId="3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28"/>
  <sheetViews>
    <sheetView tabSelected="1" workbookViewId="0" topLeftCell="A97">
      <selection activeCell="J118" sqref="J118"/>
    </sheetView>
  </sheetViews>
  <sheetFormatPr defaultColWidth="9.00390625" defaultRowHeight="12.75"/>
  <cols>
    <col min="1" max="1" width="7.00390625" style="0" customWidth="1"/>
    <col min="2" max="2" width="8.75390625" style="0" customWidth="1"/>
    <col min="3" max="3" width="37.75390625" style="0" customWidth="1"/>
    <col min="4" max="4" width="13.00390625" style="0" customWidth="1"/>
    <col min="5" max="5" width="12.75390625" style="0" customWidth="1"/>
    <col min="6" max="6" width="7.75390625" style="0" customWidth="1"/>
  </cols>
  <sheetData>
    <row r="3" spans="1:6" ht="14.25">
      <c r="A3" s="96" t="s">
        <v>92</v>
      </c>
      <c r="B3" s="97"/>
      <c r="C3" s="97"/>
      <c r="D3" s="97"/>
      <c r="E3" s="97"/>
      <c r="F3" s="6"/>
    </row>
    <row r="4" spans="1:6" ht="12.75">
      <c r="A4" s="7"/>
      <c r="B4" s="8"/>
      <c r="C4" s="8"/>
      <c r="D4" s="8"/>
      <c r="E4" s="8"/>
      <c r="F4" s="6"/>
    </row>
    <row r="5" spans="1:6" ht="12.75">
      <c r="A5" s="6"/>
      <c r="B5" s="9"/>
      <c r="C5" s="7" t="s">
        <v>93</v>
      </c>
      <c r="D5" s="9"/>
      <c r="E5" s="9"/>
      <c r="F5" s="6"/>
    </row>
    <row r="6" spans="1:6" ht="12.75">
      <c r="A6" s="6"/>
      <c r="B6" s="9"/>
      <c r="C6" s="7" t="s">
        <v>34</v>
      </c>
      <c r="D6" s="9"/>
      <c r="E6" s="9"/>
      <c r="F6" s="6"/>
    </row>
    <row r="7" spans="1:6" ht="21">
      <c r="A7" s="2" t="s">
        <v>0</v>
      </c>
      <c r="B7" s="3" t="s">
        <v>31</v>
      </c>
      <c r="C7" s="4" t="s">
        <v>4</v>
      </c>
      <c r="D7" s="3" t="s">
        <v>83</v>
      </c>
      <c r="E7" s="3" t="s">
        <v>40</v>
      </c>
      <c r="F7" s="5" t="s">
        <v>33</v>
      </c>
    </row>
    <row r="8" spans="1:6" ht="12.75">
      <c r="A8" s="10">
        <v>1</v>
      </c>
      <c r="B8" s="11">
        <v>2</v>
      </c>
      <c r="C8" s="10">
        <v>3</v>
      </c>
      <c r="D8" s="11">
        <v>4</v>
      </c>
      <c r="E8" s="11">
        <v>5</v>
      </c>
      <c r="F8" s="10">
        <v>6</v>
      </c>
    </row>
    <row r="9" spans="1:6" ht="12.75">
      <c r="A9" s="12" t="s">
        <v>1</v>
      </c>
      <c r="B9" s="13"/>
      <c r="C9" s="14" t="s">
        <v>2</v>
      </c>
      <c r="D9" s="15"/>
      <c r="E9" s="15"/>
      <c r="F9" s="16"/>
    </row>
    <row r="10" spans="1:6" ht="45.75" customHeight="1">
      <c r="A10" s="17"/>
      <c r="B10" s="18">
        <v>2320</v>
      </c>
      <c r="C10" s="19" t="s">
        <v>74</v>
      </c>
      <c r="D10" s="21">
        <v>20848</v>
      </c>
      <c r="E10" s="21">
        <v>10424</v>
      </c>
      <c r="F10" s="16">
        <f aca="true" t="shared" si="0" ref="F10:F74">E10/D10</f>
        <v>0.5</v>
      </c>
    </row>
    <row r="11" spans="1:6" ht="60.75" customHeight="1">
      <c r="A11" s="23"/>
      <c r="B11" s="18">
        <v>2010</v>
      </c>
      <c r="C11" s="34" t="s">
        <v>85</v>
      </c>
      <c r="D11" s="21">
        <v>363400.22</v>
      </c>
      <c r="E11" s="21">
        <v>363400.22</v>
      </c>
      <c r="F11" s="16">
        <f t="shared" si="0"/>
        <v>1</v>
      </c>
    </row>
    <row r="12" spans="1:6" ht="12.75">
      <c r="A12" s="23" t="s">
        <v>36</v>
      </c>
      <c r="B12" s="18"/>
      <c r="C12" s="19"/>
      <c r="D12" s="21">
        <f>SUM(D10:D11)</f>
        <v>384248.22</v>
      </c>
      <c r="E12" s="21">
        <f>SUM(E10:E11)</f>
        <v>373824.22</v>
      </c>
      <c r="F12" s="16">
        <f t="shared" si="0"/>
        <v>0.9728717025676787</v>
      </c>
    </row>
    <row r="13" spans="1:6" ht="12.75">
      <c r="A13" s="24" t="s">
        <v>5</v>
      </c>
      <c r="B13" s="25"/>
      <c r="C13" s="26" t="s">
        <v>6</v>
      </c>
      <c r="D13" s="28"/>
      <c r="E13" s="28"/>
      <c r="F13" s="16"/>
    </row>
    <row r="14" spans="1:6" ht="56.25" customHeight="1">
      <c r="A14" s="29"/>
      <c r="B14" s="30" t="s">
        <v>45</v>
      </c>
      <c r="C14" s="31" t="s">
        <v>43</v>
      </c>
      <c r="D14" s="21">
        <v>7500</v>
      </c>
      <c r="E14" s="21">
        <v>11158.78</v>
      </c>
      <c r="F14" s="16">
        <f t="shared" si="0"/>
        <v>1.4878373333333335</v>
      </c>
    </row>
    <row r="15" spans="1:6" ht="12.75">
      <c r="A15" s="23" t="s">
        <v>36</v>
      </c>
      <c r="B15" s="30"/>
      <c r="C15" s="19"/>
      <c r="D15" s="21">
        <f>SUM(D14)</f>
        <v>7500</v>
      </c>
      <c r="E15" s="21">
        <f>SUM(E14)</f>
        <v>11158.78</v>
      </c>
      <c r="F15" s="16">
        <f t="shared" si="0"/>
        <v>1.4878373333333335</v>
      </c>
    </row>
    <row r="16" spans="1:6" ht="12.75">
      <c r="A16" s="24">
        <v>700</v>
      </c>
      <c r="B16" s="25"/>
      <c r="C16" s="26" t="s">
        <v>8</v>
      </c>
      <c r="D16" s="28"/>
      <c r="E16" s="28"/>
      <c r="F16" s="16"/>
    </row>
    <row r="17" spans="1:6" ht="21.75" customHeight="1">
      <c r="A17" s="17"/>
      <c r="B17" s="32" t="s">
        <v>50</v>
      </c>
      <c r="C17" s="31" t="s">
        <v>28</v>
      </c>
      <c r="D17" s="21">
        <v>38000</v>
      </c>
      <c r="E17" s="21">
        <v>51485.66</v>
      </c>
      <c r="F17" s="16">
        <f t="shared" si="0"/>
        <v>1.3548857894736843</v>
      </c>
    </row>
    <row r="18" spans="1:6" ht="12.75">
      <c r="A18" s="17"/>
      <c r="B18" s="32" t="s">
        <v>46</v>
      </c>
      <c r="C18" s="31" t="s">
        <v>29</v>
      </c>
      <c r="D18" s="21"/>
      <c r="E18" s="21">
        <v>1137</v>
      </c>
      <c r="F18" s="16"/>
    </row>
    <row r="19" spans="1:6" ht="60.75" customHeight="1">
      <c r="A19" s="17"/>
      <c r="B19" s="32" t="s">
        <v>45</v>
      </c>
      <c r="C19" s="31" t="s">
        <v>43</v>
      </c>
      <c r="D19" s="21">
        <v>46095</v>
      </c>
      <c r="E19" s="21">
        <v>24820.28</v>
      </c>
      <c r="F19" s="16">
        <f t="shared" si="0"/>
        <v>0.5384592689011823</v>
      </c>
    </row>
    <row r="20" spans="1:6" ht="12.75">
      <c r="A20" s="29"/>
      <c r="B20" s="33" t="s">
        <v>49</v>
      </c>
      <c r="C20" s="34" t="s">
        <v>42</v>
      </c>
      <c r="D20" s="21">
        <v>28000</v>
      </c>
      <c r="E20" s="21">
        <v>12526.07</v>
      </c>
      <c r="F20" s="16">
        <f t="shared" si="0"/>
        <v>0.44735964285714286</v>
      </c>
    </row>
    <row r="21" spans="1:6" ht="12.75">
      <c r="A21" s="23" t="s">
        <v>36</v>
      </c>
      <c r="B21" s="35"/>
      <c r="C21" s="36"/>
      <c r="D21" s="21">
        <f>SUM(D17:D20)</f>
        <v>112095</v>
      </c>
      <c r="E21" s="21">
        <f>SUM(E17:E20)</f>
        <v>89969.01000000001</v>
      </c>
      <c r="F21" s="16">
        <f t="shared" si="0"/>
        <v>0.8026139435300416</v>
      </c>
    </row>
    <row r="22" spans="1:6" ht="12.75">
      <c r="A22" s="24">
        <v>750</v>
      </c>
      <c r="B22" s="25"/>
      <c r="C22" s="26" t="s">
        <v>9</v>
      </c>
      <c r="D22" s="28"/>
      <c r="E22" s="28"/>
      <c r="F22" s="16"/>
    </row>
    <row r="23" spans="1:6" ht="49.5" customHeight="1">
      <c r="A23" s="17"/>
      <c r="B23" s="32">
        <v>2010</v>
      </c>
      <c r="C23" s="34" t="s">
        <v>70</v>
      </c>
      <c r="D23" s="21">
        <v>90775</v>
      </c>
      <c r="E23" s="21">
        <v>45390</v>
      </c>
      <c r="F23" s="16">
        <f t="shared" si="0"/>
        <v>0.500027540622418</v>
      </c>
    </row>
    <row r="24" spans="1:6" ht="37.5" customHeight="1">
      <c r="A24" s="17"/>
      <c r="B24" s="32">
        <v>2360</v>
      </c>
      <c r="C24" s="34" t="s">
        <v>75</v>
      </c>
      <c r="D24" s="21">
        <v>1817</v>
      </c>
      <c r="E24" s="21">
        <v>856.76</v>
      </c>
      <c r="F24" s="16">
        <f t="shared" si="0"/>
        <v>0.4715244909190974</v>
      </c>
    </row>
    <row r="25" spans="1:6" ht="72" customHeight="1">
      <c r="A25" s="17"/>
      <c r="B25" s="32">
        <v>2700</v>
      </c>
      <c r="C25" s="34" t="s">
        <v>104</v>
      </c>
      <c r="D25" s="21">
        <v>41717</v>
      </c>
      <c r="E25" s="21">
        <v>14688.69</v>
      </c>
      <c r="F25" s="16">
        <f t="shared" si="0"/>
        <v>0.35210321931107225</v>
      </c>
    </row>
    <row r="26" spans="1:6" ht="17.25" customHeight="1">
      <c r="A26" s="17"/>
      <c r="B26" s="32" t="s">
        <v>52</v>
      </c>
      <c r="C26" s="34" t="s">
        <v>89</v>
      </c>
      <c r="D26" s="21"/>
      <c r="E26" s="21">
        <v>3098.65</v>
      </c>
      <c r="F26" s="16"/>
    </row>
    <row r="27" spans="1:6" ht="12.75">
      <c r="A27" s="17"/>
      <c r="B27" s="32" t="s">
        <v>51</v>
      </c>
      <c r="C27" s="34" t="s">
        <v>7</v>
      </c>
      <c r="D27" s="21">
        <v>5000</v>
      </c>
      <c r="E27" s="21">
        <v>1990.82</v>
      </c>
      <c r="F27" s="16">
        <f t="shared" si="0"/>
        <v>0.39816399999999996</v>
      </c>
    </row>
    <row r="28" spans="1:6" ht="24.75" customHeight="1">
      <c r="A28" s="17"/>
      <c r="B28" s="32" t="s">
        <v>69</v>
      </c>
      <c r="C28" s="34" t="s">
        <v>105</v>
      </c>
      <c r="D28" s="21">
        <v>7350</v>
      </c>
      <c r="E28" s="21">
        <v>20435.6</v>
      </c>
      <c r="F28" s="16">
        <f t="shared" si="0"/>
        <v>2.7803537414965986</v>
      </c>
    </row>
    <row r="29" spans="1:6" ht="12.75">
      <c r="A29" s="32" t="s">
        <v>36</v>
      </c>
      <c r="B29" s="30"/>
      <c r="C29" s="36"/>
      <c r="D29" s="21">
        <f>SUM(D23:D28)</f>
        <v>146659</v>
      </c>
      <c r="E29" s="21">
        <f>SUM(E23:E28)</f>
        <v>86460.52000000002</v>
      </c>
      <c r="F29" s="16">
        <f t="shared" si="0"/>
        <v>0.5895343620234695</v>
      </c>
    </row>
    <row r="30" spans="1:6" ht="24" customHeight="1">
      <c r="A30" s="12">
        <v>751</v>
      </c>
      <c r="B30" s="37"/>
      <c r="C30" s="38" t="s">
        <v>91</v>
      </c>
      <c r="D30" s="39"/>
      <c r="E30" s="39"/>
      <c r="F30" s="40"/>
    </row>
    <row r="31" spans="1:6" ht="46.5" customHeight="1">
      <c r="A31" s="17"/>
      <c r="B31" s="22">
        <v>2010</v>
      </c>
      <c r="C31" s="41" t="s">
        <v>112</v>
      </c>
      <c r="D31" s="42">
        <v>2091</v>
      </c>
      <c r="E31" s="42">
        <v>1089</v>
      </c>
      <c r="F31" s="16">
        <f t="shared" si="0"/>
        <v>0.5208034433285509</v>
      </c>
    </row>
    <row r="32" spans="1:6" ht="12.75">
      <c r="A32" s="32" t="s">
        <v>36</v>
      </c>
      <c r="B32" s="30"/>
      <c r="C32" s="36"/>
      <c r="D32" s="21">
        <f>SUM(D31)</f>
        <v>2091</v>
      </c>
      <c r="E32" s="21">
        <f>SUM(E31)</f>
        <v>1089</v>
      </c>
      <c r="F32" s="16">
        <f t="shared" si="0"/>
        <v>0.5208034433285509</v>
      </c>
    </row>
    <row r="33" spans="1:6" ht="21.75" customHeight="1">
      <c r="A33" s="43">
        <v>754</v>
      </c>
      <c r="B33" s="37"/>
      <c r="C33" s="38" t="s">
        <v>71</v>
      </c>
      <c r="D33" s="28"/>
      <c r="E33" s="28"/>
      <c r="F33" s="16"/>
    </row>
    <row r="34" spans="1:6" ht="34.5" customHeight="1">
      <c r="A34" s="44"/>
      <c r="B34" s="93">
        <v>2010</v>
      </c>
      <c r="C34" s="41" t="s">
        <v>44</v>
      </c>
      <c r="D34" s="46">
        <v>1000</v>
      </c>
      <c r="E34" s="46">
        <v>568.65</v>
      </c>
      <c r="F34" s="16">
        <f t="shared" si="0"/>
        <v>0.56865</v>
      </c>
    </row>
    <row r="35" spans="1:6" ht="15" customHeight="1">
      <c r="A35" s="65"/>
      <c r="B35" s="45" t="s">
        <v>53</v>
      </c>
      <c r="C35" s="34" t="s">
        <v>10</v>
      </c>
      <c r="D35" s="46">
        <v>4000</v>
      </c>
      <c r="E35" s="46">
        <v>1200</v>
      </c>
      <c r="F35" s="16"/>
    </row>
    <row r="36" spans="1:6" ht="12.75">
      <c r="A36" s="47" t="s">
        <v>36</v>
      </c>
      <c r="B36" s="48"/>
      <c r="C36" s="36"/>
      <c r="D36" s="46">
        <f>SUM(D34:D35)</f>
        <v>5000</v>
      </c>
      <c r="E36" s="46">
        <f>SUM(E34:E35)</f>
        <v>1768.65</v>
      </c>
      <c r="F36" s="16">
        <f t="shared" si="0"/>
        <v>0.35373000000000004</v>
      </c>
    </row>
    <row r="37" spans="1:6" ht="32.25" customHeight="1">
      <c r="A37" s="43">
        <v>756</v>
      </c>
      <c r="B37" s="37"/>
      <c r="C37" s="38" t="s">
        <v>72</v>
      </c>
      <c r="D37" s="28"/>
      <c r="E37" s="28"/>
      <c r="F37" s="16"/>
    </row>
    <row r="38" spans="1:6" ht="24" customHeight="1">
      <c r="A38" s="44"/>
      <c r="B38" s="45" t="s">
        <v>54</v>
      </c>
      <c r="C38" s="34" t="s">
        <v>11</v>
      </c>
      <c r="D38" s="46">
        <v>40000</v>
      </c>
      <c r="E38" s="46">
        <v>19039.16</v>
      </c>
      <c r="F38" s="16">
        <f t="shared" si="0"/>
        <v>0.475979</v>
      </c>
    </row>
    <row r="39" spans="1:6" ht="12.75">
      <c r="A39" s="44"/>
      <c r="B39" s="49" t="s">
        <v>55</v>
      </c>
      <c r="C39" s="34" t="s">
        <v>25</v>
      </c>
      <c r="D39" s="21">
        <v>4150000</v>
      </c>
      <c r="E39" s="21">
        <v>1950643.24</v>
      </c>
      <c r="F39" s="16">
        <f t="shared" si="0"/>
        <v>0.4700345156626506</v>
      </c>
    </row>
    <row r="40" spans="1:6" ht="12.75">
      <c r="A40" s="44"/>
      <c r="B40" s="49" t="s">
        <v>56</v>
      </c>
      <c r="C40" s="50" t="s">
        <v>12</v>
      </c>
      <c r="D40" s="21">
        <v>1535000</v>
      </c>
      <c r="E40" s="21">
        <v>658047.75</v>
      </c>
      <c r="F40" s="16">
        <f t="shared" si="0"/>
        <v>0.4286956026058632</v>
      </c>
    </row>
    <row r="41" spans="1:6" ht="12.75">
      <c r="A41" s="44"/>
      <c r="B41" s="49" t="s">
        <v>57</v>
      </c>
      <c r="C41" s="50" t="s">
        <v>13</v>
      </c>
      <c r="D41" s="21">
        <v>99600</v>
      </c>
      <c r="E41" s="21">
        <v>50919.26</v>
      </c>
      <c r="F41" s="16">
        <f t="shared" si="0"/>
        <v>0.5112375502008032</v>
      </c>
    </row>
    <row r="42" spans="1:6" ht="12.75">
      <c r="A42" s="44"/>
      <c r="B42" s="49" t="s">
        <v>58</v>
      </c>
      <c r="C42" s="50" t="s">
        <v>14</v>
      </c>
      <c r="D42" s="21">
        <v>195000</v>
      </c>
      <c r="E42" s="21">
        <v>106226.65</v>
      </c>
      <c r="F42" s="16">
        <f t="shared" si="0"/>
        <v>0.5447520512820513</v>
      </c>
    </row>
    <row r="43" spans="1:6" ht="12.75">
      <c r="A43" s="44"/>
      <c r="B43" s="49" t="s">
        <v>59</v>
      </c>
      <c r="C43" s="50" t="s">
        <v>15</v>
      </c>
      <c r="D43" s="51">
        <v>20000</v>
      </c>
      <c r="E43" s="51">
        <v>10390.21</v>
      </c>
      <c r="F43" s="16">
        <f t="shared" si="0"/>
        <v>0.5195105</v>
      </c>
    </row>
    <row r="44" spans="1:6" ht="12.75">
      <c r="A44" s="44"/>
      <c r="B44" s="49" t="s">
        <v>60</v>
      </c>
      <c r="C44" s="50" t="s">
        <v>94</v>
      </c>
      <c r="D44" s="51">
        <v>3700</v>
      </c>
      <c r="E44" s="51">
        <v>3420</v>
      </c>
      <c r="F44" s="16">
        <f t="shared" si="0"/>
        <v>0.9243243243243243</v>
      </c>
    </row>
    <row r="45" spans="1:6" ht="12.75">
      <c r="A45" s="44"/>
      <c r="B45" s="54" t="s">
        <v>61</v>
      </c>
      <c r="C45" s="34" t="s">
        <v>16</v>
      </c>
      <c r="D45" s="51">
        <v>110000</v>
      </c>
      <c r="E45" s="51">
        <v>13634.84</v>
      </c>
      <c r="F45" s="16">
        <f t="shared" si="0"/>
        <v>0.12395309090909092</v>
      </c>
    </row>
    <row r="46" spans="1:6" ht="12.75">
      <c r="A46" s="44"/>
      <c r="B46" s="54" t="s">
        <v>62</v>
      </c>
      <c r="C46" s="34" t="s">
        <v>35</v>
      </c>
      <c r="D46" s="51">
        <v>150000</v>
      </c>
      <c r="E46" s="51">
        <v>92932</v>
      </c>
      <c r="F46" s="16">
        <f t="shared" si="0"/>
        <v>0.6195466666666667</v>
      </c>
    </row>
    <row r="47" spans="1:6" ht="12.75">
      <c r="A47" s="44"/>
      <c r="B47" s="54" t="s">
        <v>106</v>
      </c>
      <c r="C47" s="34" t="s">
        <v>107</v>
      </c>
      <c r="D47" s="51"/>
      <c r="E47" s="51">
        <v>51</v>
      </c>
      <c r="F47" s="16"/>
    </row>
    <row r="48" spans="1:6" ht="12.75">
      <c r="A48" s="44"/>
      <c r="B48" s="54" t="s">
        <v>63</v>
      </c>
      <c r="C48" s="34" t="s">
        <v>17</v>
      </c>
      <c r="D48" s="51">
        <v>3284657</v>
      </c>
      <c r="E48" s="51">
        <v>1526429</v>
      </c>
      <c r="F48" s="16">
        <f t="shared" si="0"/>
        <v>0.46471488499408004</v>
      </c>
    </row>
    <row r="49" spans="1:6" ht="12.75">
      <c r="A49" s="44"/>
      <c r="B49" s="55" t="s">
        <v>64</v>
      </c>
      <c r="C49" s="34" t="s">
        <v>18</v>
      </c>
      <c r="D49" s="56">
        <v>52000</v>
      </c>
      <c r="E49" s="56">
        <v>23655.64</v>
      </c>
      <c r="F49" s="16">
        <f t="shared" si="0"/>
        <v>0.45491615384615386</v>
      </c>
    </row>
    <row r="50" spans="1:6" ht="12.75">
      <c r="A50" s="57"/>
      <c r="B50" s="58" t="s">
        <v>65</v>
      </c>
      <c r="C50" s="41" t="s">
        <v>39</v>
      </c>
      <c r="D50" s="51">
        <v>105000</v>
      </c>
      <c r="E50" s="51">
        <v>48569</v>
      </c>
      <c r="F50" s="16">
        <f t="shared" si="0"/>
        <v>0.4625619047619048</v>
      </c>
    </row>
    <row r="51" spans="1:6" ht="12.75">
      <c r="A51" s="57"/>
      <c r="B51" s="58" t="s">
        <v>46</v>
      </c>
      <c r="C51" s="59" t="s">
        <v>29</v>
      </c>
      <c r="D51" s="51">
        <v>9000</v>
      </c>
      <c r="E51" s="51">
        <v>6950</v>
      </c>
      <c r="F51" s="16">
        <f t="shared" si="0"/>
        <v>0.7722222222222223</v>
      </c>
    </row>
    <row r="52" spans="1:6" ht="23.25" customHeight="1">
      <c r="A52" s="57"/>
      <c r="B52" s="52" t="s">
        <v>48</v>
      </c>
      <c r="C52" s="59" t="s">
        <v>37</v>
      </c>
      <c r="D52" s="53">
        <v>60000</v>
      </c>
      <c r="E52" s="53">
        <v>23223.51</v>
      </c>
      <c r="F52" s="16">
        <f t="shared" si="0"/>
        <v>0.38705849999999997</v>
      </c>
    </row>
    <row r="53" spans="1:6" ht="12.75">
      <c r="A53" s="54" t="s">
        <v>36</v>
      </c>
      <c r="B53" s="60"/>
      <c r="C53" s="61"/>
      <c r="D53" s="51">
        <f>SUM(D38:D52)</f>
        <v>9813957</v>
      </c>
      <c r="E53" s="51">
        <f>SUM(E38:E52)</f>
        <v>4534131.259999999</v>
      </c>
      <c r="F53" s="16">
        <f t="shared" si="0"/>
        <v>0.4620084701818032</v>
      </c>
    </row>
    <row r="54" spans="1:6" ht="12.75">
      <c r="A54" s="43">
        <v>758</v>
      </c>
      <c r="B54" s="37"/>
      <c r="C54" s="38" t="s">
        <v>19</v>
      </c>
      <c r="D54" s="63"/>
      <c r="E54" s="63"/>
      <c r="F54" s="16"/>
    </row>
    <row r="55" spans="1:6" ht="12.75">
      <c r="A55" s="44"/>
      <c r="B55" s="54">
        <v>2920</v>
      </c>
      <c r="C55" s="34" t="s">
        <v>26</v>
      </c>
      <c r="D55" s="51"/>
      <c r="E55" s="51"/>
      <c r="F55" s="16"/>
    </row>
    <row r="56" spans="1:6" ht="12.75">
      <c r="A56" s="44"/>
      <c r="B56" s="54"/>
      <c r="C56" s="34" t="s">
        <v>32</v>
      </c>
      <c r="D56" s="51">
        <v>7346551</v>
      </c>
      <c r="E56" s="51">
        <v>4520952</v>
      </c>
      <c r="F56" s="16">
        <f t="shared" si="0"/>
        <v>0.6153842803241957</v>
      </c>
    </row>
    <row r="57" spans="1:6" ht="12.75">
      <c r="A57" s="64"/>
      <c r="B57" s="32" t="s">
        <v>3</v>
      </c>
      <c r="C57" s="34" t="s">
        <v>66</v>
      </c>
      <c r="D57" s="21">
        <v>4161275</v>
      </c>
      <c r="E57" s="21">
        <v>2080638</v>
      </c>
      <c r="F57" s="16">
        <f t="shared" si="0"/>
        <v>0.5000001201554812</v>
      </c>
    </row>
    <row r="58" spans="1:6" ht="12.75">
      <c r="A58" s="64"/>
      <c r="B58" s="32"/>
      <c r="C58" s="34" t="s">
        <v>76</v>
      </c>
      <c r="D58" s="46">
        <v>405887</v>
      </c>
      <c r="E58" s="46">
        <v>202944</v>
      </c>
      <c r="F58" s="16">
        <f t="shared" si="0"/>
        <v>0.5000012318699539</v>
      </c>
    </row>
    <row r="59" spans="1:6" ht="23.25" customHeight="1">
      <c r="A59" s="65"/>
      <c r="B59" s="54" t="s">
        <v>49</v>
      </c>
      <c r="C59" s="34" t="s">
        <v>82</v>
      </c>
      <c r="D59" s="66">
        <v>25000</v>
      </c>
      <c r="E59" s="66">
        <v>15578.22</v>
      </c>
      <c r="F59" s="16">
        <f t="shared" si="0"/>
        <v>0.6231287999999999</v>
      </c>
    </row>
    <row r="60" spans="1:6" ht="12.75">
      <c r="A60" s="47" t="s">
        <v>36</v>
      </c>
      <c r="B60" s="60"/>
      <c r="C60" s="67"/>
      <c r="D60" s="56">
        <f>SUM(D56:D59)</f>
        <v>11938713</v>
      </c>
      <c r="E60" s="56">
        <f>SUM(E56:E59)</f>
        <v>6820112.22</v>
      </c>
      <c r="F60" s="16">
        <f t="shared" si="0"/>
        <v>0.5712602539318936</v>
      </c>
    </row>
    <row r="61" spans="1:6" ht="12.75">
      <c r="A61" s="43">
        <v>801</v>
      </c>
      <c r="B61" s="37"/>
      <c r="C61" s="68" t="s">
        <v>30</v>
      </c>
      <c r="D61" s="69"/>
      <c r="E61" s="69"/>
      <c r="F61" s="16"/>
    </row>
    <row r="62" spans="1:6" ht="12.75">
      <c r="A62" s="44"/>
      <c r="B62" s="52" t="s">
        <v>46</v>
      </c>
      <c r="C62" s="67" t="s">
        <v>29</v>
      </c>
      <c r="D62" s="66">
        <v>4470</v>
      </c>
      <c r="E62" s="66">
        <v>1811</v>
      </c>
      <c r="F62" s="16">
        <f t="shared" si="0"/>
        <v>0.4051454138702461</v>
      </c>
    </row>
    <row r="63" spans="1:6" ht="56.25">
      <c r="A63" s="44"/>
      <c r="B63" s="52" t="s">
        <v>45</v>
      </c>
      <c r="C63" s="31" t="s">
        <v>43</v>
      </c>
      <c r="D63" s="66"/>
      <c r="E63" s="66">
        <v>982.03</v>
      </c>
      <c r="F63" s="16"/>
    </row>
    <row r="64" spans="1:6" ht="12.75">
      <c r="A64" s="44"/>
      <c r="B64" s="52" t="s">
        <v>51</v>
      </c>
      <c r="C64" s="67" t="s">
        <v>7</v>
      </c>
      <c r="D64" s="66">
        <v>210395</v>
      </c>
      <c r="E64" s="66">
        <v>107526.79</v>
      </c>
      <c r="F64" s="16">
        <f t="shared" si="0"/>
        <v>0.5110710330568692</v>
      </c>
    </row>
    <row r="65" spans="1:6" ht="12.75">
      <c r="A65" s="44"/>
      <c r="B65" s="52" t="s">
        <v>49</v>
      </c>
      <c r="C65" s="67" t="s">
        <v>90</v>
      </c>
      <c r="D65" s="66"/>
      <c r="E65" s="66">
        <v>3.49</v>
      </c>
      <c r="F65" s="16"/>
    </row>
    <row r="66" spans="1:6" ht="27.75" customHeight="1">
      <c r="A66" s="44"/>
      <c r="B66" s="52" t="s">
        <v>69</v>
      </c>
      <c r="C66" s="92" t="s">
        <v>110</v>
      </c>
      <c r="D66" s="66">
        <v>5600</v>
      </c>
      <c r="E66" s="66">
        <v>1600</v>
      </c>
      <c r="F66" s="16">
        <f t="shared" si="0"/>
        <v>0.2857142857142857</v>
      </c>
    </row>
    <row r="67" spans="1:6" ht="15" customHeight="1">
      <c r="A67" s="44"/>
      <c r="B67" s="52" t="s">
        <v>52</v>
      </c>
      <c r="C67" s="67" t="s">
        <v>27</v>
      </c>
      <c r="D67" s="66">
        <v>79305</v>
      </c>
      <c r="E67" s="66">
        <v>45548.84</v>
      </c>
      <c r="F67" s="16">
        <f t="shared" si="0"/>
        <v>0.5743501670764769</v>
      </c>
    </row>
    <row r="68" spans="1:6" ht="51" customHeight="1">
      <c r="A68" s="44"/>
      <c r="B68" s="52">
        <v>8538</v>
      </c>
      <c r="C68" s="67" t="s">
        <v>113</v>
      </c>
      <c r="D68" s="66">
        <v>3044</v>
      </c>
      <c r="E68" s="66">
        <v>20114.64</v>
      </c>
      <c r="F68" s="16"/>
    </row>
    <row r="69" spans="1:6" ht="63.75" customHeight="1">
      <c r="A69" s="65"/>
      <c r="B69" s="52">
        <v>2030</v>
      </c>
      <c r="C69" s="36" t="s">
        <v>108</v>
      </c>
      <c r="D69" s="66">
        <v>178689</v>
      </c>
      <c r="E69" s="66">
        <v>171698</v>
      </c>
      <c r="F69" s="70">
        <f t="shared" si="0"/>
        <v>0.9608761591368243</v>
      </c>
    </row>
    <row r="70" spans="1:6" ht="12.75">
      <c r="A70" s="54" t="s">
        <v>36</v>
      </c>
      <c r="B70" s="60"/>
      <c r="C70" s="36"/>
      <c r="D70" s="53">
        <f>SUM(D62:D69)</f>
        <v>481503</v>
      </c>
      <c r="E70" s="53">
        <f>SUM(E62:E69)</f>
        <v>349284.79</v>
      </c>
      <c r="F70" s="16">
        <f t="shared" si="0"/>
        <v>0.725405220735904</v>
      </c>
    </row>
    <row r="71" spans="1:6" ht="12.75">
      <c r="A71" s="71">
        <v>851</v>
      </c>
      <c r="B71" s="72"/>
      <c r="C71" s="68" t="s">
        <v>20</v>
      </c>
      <c r="D71" s="73"/>
      <c r="E71" s="73"/>
      <c r="F71" s="16"/>
    </row>
    <row r="72" spans="1:6" ht="13.5" customHeight="1">
      <c r="A72" s="58"/>
      <c r="B72" s="52" t="s">
        <v>67</v>
      </c>
      <c r="C72" s="34" t="s">
        <v>21</v>
      </c>
      <c r="D72" s="53">
        <v>170000</v>
      </c>
      <c r="E72" s="53">
        <v>129989.04</v>
      </c>
      <c r="F72" s="16">
        <f t="shared" si="0"/>
        <v>0.7646414117647058</v>
      </c>
    </row>
    <row r="73" spans="1:6" ht="13.5" customHeight="1">
      <c r="A73" s="44"/>
      <c r="B73" s="74" t="s">
        <v>49</v>
      </c>
      <c r="C73" s="41" t="s">
        <v>90</v>
      </c>
      <c r="D73" s="53"/>
      <c r="E73" s="53">
        <v>8.8</v>
      </c>
      <c r="F73" s="16"/>
    </row>
    <row r="74" spans="1:6" ht="36.75" customHeight="1">
      <c r="A74" s="65"/>
      <c r="B74" s="74">
        <v>2010</v>
      </c>
      <c r="C74" s="41" t="s">
        <v>78</v>
      </c>
      <c r="D74" s="53">
        <v>240</v>
      </c>
      <c r="E74" s="53">
        <v>120</v>
      </c>
      <c r="F74" s="16">
        <f t="shared" si="0"/>
        <v>0.5</v>
      </c>
    </row>
    <row r="75" spans="1:6" ht="12.75">
      <c r="A75" s="47" t="s">
        <v>36</v>
      </c>
      <c r="B75" s="60"/>
      <c r="C75" s="36"/>
      <c r="D75" s="51">
        <f>SUM(D72:D74)</f>
        <v>170240</v>
      </c>
      <c r="E75" s="51">
        <f>SUM(E72:E74)</f>
        <v>130117.84</v>
      </c>
      <c r="F75" s="16">
        <f aca="true" t="shared" si="1" ref="F75:F102">E75/D75</f>
        <v>0.7643200187969924</v>
      </c>
    </row>
    <row r="76" spans="1:6" ht="12.75">
      <c r="A76" s="75">
        <v>852</v>
      </c>
      <c r="B76" s="76"/>
      <c r="C76" s="77" t="s">
        <v>68</v>
      </c>
      <c r="D76" s="78"/>
      <c r="E76" s="78"/>
      <c r="F76" s="16"/>
    </row>
    <row r="77" spans="1:6" ht="81.75" customHeight="1">
      <c r="A77" s="44"/>
      <c r="B77" s="45">
        <v>2010</v>
      </c>
      <c r="C77" s="41" t="s">
        <v>114</v>
      </c>
      <c r="D77" s="66">
        <v>4595000</v>
      </c>
      <c r="E77" s="66">
        <v>1962660</v>
      </c>
      <c r="F77" s="70">
        <f t="shared" si="1"/>
        <v>0.42712948857453753</v>
      </c>
    </row>
    <row r="78" spans="1:6" ht="66" customHeight="1">
      <c r="A78" s="44"/>
      <c r="B78" s="45">
        <v>2030</v>
      </c>
      <c r="C78" s="34" t="s">
        <v>109</v>
      </c>
      <c r="D78" s="66">
        <v>1050592</v>
      </c>
      <c r="E78" s="66">
        <v>516135</v>
      </c>
      <c r="F78" s="70">
        <f t="shared" si="1"/>
        <v>0.4912801544272182</v>
      </c>
    </row>
    <row r="79" spans="1:6" ht="34.5" customHeight="1">
      <c r="A79" s="44"/>
      <c r="B79" s="45">
        <v>2360</v>
      </c>
      <c r="C79" s="34" t="s">
        <v>75</v>
      </c>
      <c r="D79" s="66"/>
      <c r="E79" s="66">
        <v>3170.5</v>
      </c>
      <c r="F79" s="70"/>
    </row>
    <row r="80" spans="1:6" ht="59.25" customHeight="1">
      <c r="A80" s="44"/>
      <c r="B80" s="45">
        <v>2700</v>
      </c>
      <c r="C80" s="34" t="s">
        <v>87</v>
      </c>
      <c r="D80" s="66">
        <v>48232</v>
      </c>
      <c r="E80" s="66">
        <v>11585.7</v>
      </c>
      <c r="F80" s="70">
        <f t="shared" si="1"/>
        <v>0.24020774589484162</v>
      </c>
    </row>
    <row r="81" spans="1:6" ht="36.75" customHeight="1">
      <c r="A81" s="44"/>
      <c r="B81" s="45">
        <v>2910</v>
      </c>
      <c r="C81" s="34" t="s">
        <v>111</v>
      </c>
      <c r="D81" s="66"/>
      <c r="E81" s="66">
        <v>852.11</v>
      </c>
      <c r="F81" s="70"/>
    </row>
    <row r="82" spans="1:6" ht="59.25" customHeight="1">
      <c r="A82" s="44"/>
      <c r="B82" s="45" t="s">
        <v>45</v>
      </c>
      <c r="C82" s="31" t="s">
        <v>43</v>
      </c>
      <c r="D82" s="66"/>
      <c r="E82" s="66">
        <v>600</v>
      </c>
      <c r="F82" s="70"/>
    </row>
    <row r="83" spans="1:6" ht="15.75" customHeight="1">
      <c r="A83" s="44"/>
      <c r="B83" s="45" t="s">
        <v>51</v>
      </c>
      <c r="C83" s="34" t="s">
        <v>7</v>
      </c>
      <c r="D83" s="66">
        <v>10200</v>
      </c>
      <c r="E83" s="66">
        <v>4660.29</v>
      </c>
      <c r="F83" s="70">
        <f t="shared" si="1"/>
        <v>0.45689117647058825</v>
      </c>
    </row>
    <row r="84" spans="1:6" ht="22.5" customHeight="1">
      <c r="A84" s="44"/>
      <c r="B84" s="52" t="s">
        <v>69</v>
      </c>
      <c r="C84" s="67" t="s">
        <v>110</v>
      </c>
      <c r="D84" s="66"/>
      <c r="E84" s="66">
        <v>100</v>
      </c>
      <c r="F84" s="70"/>
    </row>
    <row r="85" spans="1:6" ht="12.75">
      <c r="A85" s="54" t="s">
        <v>36</v>
      </c>
      <c r="B85" s="60"/>
      <c r="C85" s="61"/>
      <c r="D85" s="51">
        <f>SUM(D77:D84)</f>
        <v>5704024</v>
      </c>
      <c r="E85" s="51">
        <f>SUM(E77:E84)</f>
        <v>2499763.6</v>
      </c>
      <c r="F85" s="16">
        <f t="shared" si="1"/>
        <v>0.4382456315050568</v>
      </c>
    </row>
    <row r="86" spans="1:6" ht="12.75">
      <c r="A86" s="75">
        <v>854</v>
      </c>
      <c r="B86" s="76"/>
      <c r="C86" s="77" t="s">
        <v>73</v>
      </c>
      <c r="D86" s="81"/>
      <c r="E86" s="81"/>
      <c r="F86" s="16"/>
    </row>
    <row r="87" spans="1:6" ht="35.25" customHeight="1">
      <c r="A87" s="47"/>
      <c r="B87" s="49">
        <v>2030</v>
      </c>
      <c r="C87" s="80" t="s">
        <v>79</v>
      </c>
      <c r="D87" s="82">
        <v>163380</v>
      </c>
      <c r="E87" s="82">
        <v>163380</v>
      </c>
      <c r="F87" s="16">
        <f t="shared" si="1"/>
        <v>1</v>
      </c>
    </row>
    <row r="88" spans="1:6" ht="12.75">
      <c r="A88" s="47" t="s">
        <v>36</v>
      </c>
      <c r="B88" s="79"/>
      <c r="C88" s="80"/>
      <c r="D88" s="81">
        <f>SUM(D87)</f>
        <v>163380</v>
      </c>
      <c r="E88" s="81">
        <f>SUM(E87)</f>
        <v>163380</v>
      </c>
      <c r="F88" s="16">
        <f t="shared" si="1"/>
        <v>1</v>
      </c>
    </row>
    <row r="89" spans="1:6" ht="15" customHeight="1">
      <c r="A89" s="43">
        <v>900</v>
      </c>
      <c r="B89" s="76"/>
      <c r="C89" s="77" t="s">
        <v>22</v>
      </c>
      <c r="D89" s="78"/>
      <c r="E89" s="78"/>
      <c r="F89" s="16"/>
    </row>
    <row r="90" spans="1:6" ht="14.25" customHeight="1">
      <c r="A90" s="44"/>
      <c r="B90" s="84" t="s">
        <v>77</v>
      </c>
      <c r="C90" s="34" t="s">
        <v>80</v>
      </c>
      <c r="D90" s="53">
        <v>1900</v>
      </c>
      <c r="E90" s="53">
        <v>2570.01</v>
      </c>
      <c r="F90" s="16">
        <f t="shared" si="1"/>
        <v>1.3526368421052632</v>
      </c>
    </row>
    <row r="91" spans="1:6" ht="14.25" customHeight="1">
      <c r="A91" s="65"/>
      <c r="B91" s="52" t="s">
        <v>52</v>
      </c>
      <c r="C91" s="36" t="s">
        <v>27</v>
      </c>
      <c r="D91" s="53">
        <v>11936</v>
      </c>
      <c r="E91" s="53">
        <v>1936.19</v>
      </c>
      <c r="F91" s="16">
        <f t="shared" si="1"/>
        <v>0.16221430965147454</v>
      </c>
    </row>
    <row r="92" spans="1:6" ht="12.75">
      <c r="A92" s="47" t="s">
        <v>36</v>
      </c>
      <c r="B92" s="60"/>
      <c r="C92" s="36"/>
      <c r="D92" s="53">
        <f>SUM(D90:D91)</f>
        <v>13836</v>
      </c>
      <c r="E92" s="53">
        <f>SUM(E90:E91)</f>
        <v>4506.200000000001</v>
      </c>
      <c r="F92" s="16">
        <f t="shared" si="1"/>
        <v>0.3256866146285054</v>
      </c>
    </row>
    <row r="93" spans="1:6" ht="13.5" customHeight="1">
      <c r="A93" s="75">
        <v>921</v>
      </c>
      <c r="B93" s="37"/>
      <c r="C93" s="38" t="s">
        <v>38</v>
      </c>
      <c r="D93" s="53"/>
      <c r="E93" s="53"/>
      <c r="F93" s="70"/>
    </row>
    <row r="94" spans="1:6" ht="49.5" customHeight="1">
      <c r="A94" s="57"/>
      <c r="B94" s="52">
        <v>2320</v>
      </c>
      <c r="C94" s="34" t="s">
        <v>41</v>
      </c>
      <c r="D94" s="53">
        <v>6000</v>
      </c>
      <c r="E94" s="53">
        <v>0</v>
      </c>
      <c r="F94" s="70">
        <f t="shared" si="1"/>
        <v>0</v>
      </c>
    </row>
    <row r="95" spans="1:6" ht="24" customHeight="1">
      <c r="A95" s="47"/>
      <c r="B95" s="52" t="s">
        <v>69</v>
      </c>
      <c r="C95" s="34" t="s">
        <v>95</v>
      </c>
      <c r="D95" s="53">
        <v>350</v>
      </c>
      <c r="E95" s="53">
        <v>350</v>
      </c>
      <c r="F95" s="70"/>
    </row>
    <row r="96" spans="1:6" ht="12.75">
      <c r="A96" s="47" t="s">
        <v>36</v>
      </c>
      <c r="B96" s="60"/>
      <c r="C96" s="36"/>
      <c r="D96" s="51">
        <f>SUM(D94:D95)</f>
        <v>6350</v>
      </c>
      <c r="E96" s="51">
        <f>SUM(E94:E95)</f>
        <v>350</v>
      </c>
      <c r="F96" s="16">
        <f t="shared" si="1"/>
        <v>0.05511811023622047</v>
      </c>
    </row>
    <row r="97" spans="1:6" ht="12.75">
      <c r="A97" s="43">
        <v>926</v>
      </c>
      <c r="B97" s="38"/>
      <c r="C97" s="38" t="s">
        <v>24</v>
      </c>
      <c r="D97" s="63"/>
      <c r="E97" s="63"/>
      <c r="F97" s="16"/>
    </row>
    <row r="98" spans="1:6" ht="22.5">
      <c r="A98" s="83"/>
      <c r="B98" s="50" t="s">
        <v>51</v>
      </c>
      <c r="C98" s="34" t="s">
        <v>81</v>
      </c>
      <c r="D98" s="81">
        <v>25000</v>
      </c>
      <c r="E98" s="81">
        <v>5876.5</v>
      </c>
      <c r="F98" s="16"/>
    </row>
    <row r="99" spans="1:6" ht="22.5">
      <c r="A99" s="83"/>
      <c r="B99" s="50" t="s">
        <v>69</v>
      </c>
      <c r="C99" s="34" t="s">
        <v>95</v>
      </c>
      <c r="D99" s="81">
        <v>850</v>
      </c>
      <c r="E99" s="81">
        <v>850</v>
      </c>
      <c r="F99" s="16"/>
    </row>
    <row r="100" spans="1:6" ht="38.25" customHeight="1">
      <c r="A100" s="87"/>
      <c r="B100" s="60">
        <v>2320</v>
      </c>
      <c r="C100" s="34" t="s">
        <v>96</v>
      </c>
      <c r="D100" s="81">
        <v>1000</v>
      </c>
      <c r="E100" s="81">
        <v>0</v>
      </c>
      <c r="F100" s="16">
        <f t="shared" si="1"/>
        <v>0</v>
      </c>
    </row>
    <row r="101" spans="1:6" ht="12.75">
      <c r="A101" s="85" t="s">
        <v>36</v>
      </c>
      <c r="B101" s="60"/>
      <c r="C101" s="36"/>
      <c r="D101" s="81">
        <f>SUM(D98:D100)</f>
        <v>26850</v>
      </c>
      <c r="E101" s="81">
        <f>SUM(E98:E100)</f>
        <v>6726.5</v>
      </c>
      <c r="F101" s="16">
        <f t="shared" si="1"/>
        <v>0.25052141527001864</v>
      </c>
    </row>
    <row r="102" spans="1:6" ht="12.75">
      <c r="A102" s="86"/>
      <c r="B102" s="37"/>
      <c r="C102" s="38" t="s">
        <v>97</v>
      </c>
      <c r="D102" s="63">
        <f>D12+D15+D21+D29+D32+D36+D53+D60+D70+D75+D85+D88+D92+D101+D96</f>
        <v>28976446.22</v>
      </c>
      <c r="E102" s="62">
        <f>E12+E15+E21+E29+E32+E36+E53+E60+E70+E75+E85+E88+E92+E101+E96</f>
        <v>15072642.589999996</v>
      </c>
      <c r="F102" s="16">
        <f t="shared" si="1"/>
        <v>0.5201687769287809</v>
      </c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12" ht="12.75">
      <c r="A105" s="6"/>
      <c r="B105" s="9"/>
      <c r="C105" s="7" t="s">
        <v>115</v>
      </c>
      <c r="D105" s="9"/>
      <c r="E105" s="9"/>
      <c r="F105" s="6"/>
      <c r="K105" s="94"/>
      <c r="L105" s="94"/>
    </row>
    <row r="106" spans="1:12" ht="12.75">
      <c r="A106" s="6"/>
      <c r="B106" s="9"/>
      <c r="C106" s="7" t="s">
        <v>34</v>
      </c>
      <c r="D106" s="9"/>
      <c r="E106" s="9"/>
      <c r="F106" s="6"/>
      <c r="K106" s="94"/>
      <c r="L106" s="94"/>
    </row>
    <row r="107" spans="1:13" ht="21">
      <c r="A107" s="2" t="s">
        <v>0</v>
      </c>
      <c r="B107" s="3" t="s">
        <v>31</v>
      </c>
      <c r="C107" s="4" t="s">
        <v>4</v>
      </c>
      <c r="D107" s="3" t="s">
        <v>83</v>
      </c>
      <c r="E107" s="3" t="s">
        <v>40</v>
      </c>
      <c r="F107" s="5" t="s">
        <v>33</v>
      </c>
      <c r="K107" s="94"/>
      <c r="L107" s="94"/>
      <c r="M107" s="95"/>
    </row>
    <row r="108" spans="1:6" ht="12.75">
      <c r="A108" s="10">
        <v>1</v>
      </c>
      <c r="B108" s="11">
        <v>2</v>
      </c>
      <c r="C108" s="10">
        <v>3</v>
      </c>
      <c r="D108" s="11">
        <v>4</v>
      </c>
      <c r="E108" s="11">
        <v>5</v>
      </c>
      <c r="F108" s="10">
        <v>6</v>
      </c>
    </row>
    <row r="109" spans="1:6" ht="12.75">
      <c r="A109" s="12" t="s">
        <v>1</v>
      </c>
      <c r="B109" s="13"/>
      <c r="C109" s="14" t="s">
        <v>2</v>
      </c>
      <c r="D109" s="15"/>
      <c r="E109" s="15"/>
      <c r="F109" s="16"/>
    </row>
    <row r="110" spans="1:6" ht="33.75">
      <c r="A110" s="18"/>
      <c r="B110" s="18" t="s">
        <v>84</v>
      </c>
      <c r="C110" s="19" t="s">
        <v>88</v>
      </c>
      <c r="D110" s="20">
        <v>0</v>
      </c>
      <c r="E110" s="21">
        <v>6847.22</v>
      </c>
      <c r="F110" s="16"/>
    </row>
    <row r="111" spans="1:6" ht="12.75">
      <c r="A111" s="23" t="s">
        <v>36</v>
      </c>
      <c r="B111" s="30"/>
      <c r="C111" s="19"/>
      <c r="D111" s="21">
        <f>SUM(D110:D110)</f>
        <v>0</v>
      </c>
      <c r="E111" s="21">
        <f>SUM(E110:E110)</f>
        <v>6847.22</v>
      </c>
      <c r="F111" s="16"/>
    </row>
    <row r="112" spans="1:6" ht="12.75">
      <c r="A112" s="24">
        <v>600</v>
      </c>
      <c r="B112" s="13"/>
      <c r="C112" s="26" t="s">
        <v>98</v>
      </c>
      <c r="D112" s="27"/>
      <c r="E112" s="28"/>
      <c r="F112" s="16"/>
    </row>
    <row r="113" spans="1:6" ht="33.75">
      <c r="A113" s="29"/>
      <c r="B113" s="30">
        <v>6290</v>
      </c>
      <c r="C113" s="31" t="s">
        <v>99</v>
      </c>
      <c r="D113" s="21">
        <v>500000</v>
      </c>
      <c r="E113" s="21">
        <v>0</v>
      </c>
      <c r="F113" s="16">
        <f>E113/D113</f>
        <v>0</v>
      </c>
    </row>
    <row r="114" spans="1:6" ht="12.75">
      <c r="A114" s="23" t="s">
        <v>36</v>
      </c>
      <c r="B114" s="30"/>
      <c r="C114" s="19"/>
      <c r="D114" s="21">
        <f>SUM(D113)</f>
        <v>500000</v>
      </c>
      <c r="E114" s="21">
        <f>SUM(E113)</f>
        <v>0</v>
      </c>
      <c r="F114" s="16">
        <f>E114/D114</f>
        <v>0</v>
      </c>
    </row>
    <row r="115" spans="1:6" ht="12.75">
      <c r="A115" s="24">
        <v>700</v>
      </c>
      <c r="B115" s="25"/>
      <c r="C115" s="26" t="s">
        <v>8</v>
      </c>
      <c r="D115" s="28"/>
      <c r="E115" s="28"/>
      <c r="F115" s="16"/>
    </row>
    <row r="116" spans="1:6" ht="33.75">
      <c r="A116" s="17"/>
      <c r="B116" s="32" t="s">
        <v>47</v>
      </c>
      <c r="C116" s="31" t="s">
        <v>23</v>
      </c>
      <c r="D116" s="21">
        <v>48500</v>
      </c>
      <c r="E116" s="21">
        <v>16017.02</v>
      </c>
      <c r="F116" s="16">
        <f>E116/D116</f>
        <v>0.3302478350515464</v>
      </c>
    </row>
    <row r="117" spans="1:6" ht="22.5">
      <c r="A117" s="17"/>
      <c r="B117" s="32" t="s">
        <v>84</v>
      </c>
      <c r="C117" s="31" t="s">
        <v>86</v>
      </c>
      <c r="D117" s="21">
        <v>550000</v>
      </c>
      <c r="E117" s="21">
        <v>269977.05</v>
      </c>
      <c r="F117" s="16">
        <f>E117/D117</f>
        <v>0.49086736363636363</v>
      </c>
    </row>
    <row r="118" spans="1:6" ht="56.25">
      <c r="A118" s="29"/>
      <c r="B118" s="32">
        <v>6290</v>
      </c>
      <c r="C118" s="34" t="s">
        <v>116</v>
      </c>
      <c r="D118" s="21">
        <v>317315</v>
      </c>
      <c r="E118" s="21">
        <v>62740.5</v>
      </c>
      <c r="F118" s="16">
        <f>E118/D118</f>
        <v>0.19772308274112474</v>
      </c>
    </row>
    <row r="119" spans="1:6" ht="12.75">
      <c r="A119" s="23" t="s">
        <v>36</v>
      </c>
      <c r="B119" s="35"/>
      <c r="C119" s="36"/>
      <c r="D119" s="21">
        <f>SUM(D116:D118)</f>
        <v>915815</v>
      </c>
      <c r="E119" s="21">
        <f>SUM(E116:E118)</f>
        <v>348734.57</v>
      </c>
      <c r="F119" s="16">
        <f>E119/D119</f>
        <v>0.38079150265064454</v>
      </c>
    </row>
    <row r="120" spans="1:6" ht="12.75">
      <c r="A120" s="86"/>
      <c r="B120" s="37"/>
      <c r="C120" s="38" t="s">
        <v>100</v>
      </c>
      <c r="D120" s="63">
        <f>D111+D114+D119</f>
        <v>1415815</v>
      </c>
      <c r="E120" s="63">
        <f>E111+E114+E119</f>
        <v>355581.79</v>
      </c>
      <c r="F120" s="16">
        <f>E120/D120</f>
        <v>0.25114989599629894</v>
      </c>
    </row>
    <row r="121" ht="12.75">
      <c r="F121" s="88"/>
    </row>
    <row r="122" spans="3:6" ht="15.75">
      <c r="C122" s="90" t="s">
        <v>101</v>
      </c>
      <c r="D122" s="91">
        <f>D102</f>
        <v>28976446.22</v>
      </c>
      <c r="E122" s="91">
        <f>E102</f>
        <v>15072642.589999996</v>
      </c>
      <c r="F122" s="89">
        <f>E122/D122</f>
        <v>0.5201687769287809</v>
      </c>
    </row>
    <row r="123" spans="3:6" ht="15.75">
      <c r="C123" s="90" t="s">
        <v>102</v>
      </c>
      <c r="D123" s="91">
        <f>D120</f>
        <v>1415815</v>
      </c>
      <c r="E123" s="91">
        <f>E120</f>
        <v>355581.79</v>
      </c>
      <c r="F123" s="89">
        <f>E123/D123</f>
        <v>0.25114989599629894</v>
      </c>
    </row>
    <row r="124" spans="3:6" ht="15.75">
      <c r="C124" s="90" t="s">
        <v>103</v>
      </c>
      <c r="D124" s="91">
        <f>SUM(D122:D123)</f>
        <v>30392261.22</v>
      </c>
      <c r="E124" s="91">
        <f>SUM(E122:E123)</f>
        <v>15428224.379999995</v>
      </c>
      <c r="F124" s="89">
        <f>E124/D124</f>
        <v>0.5076366075008353</v>
      </c>
    </row>
    <row r="126" spans="2:3" ht="12.75">
      <c r="B126" s="94"/>
      <c r="C126" s="94"/>
    </row>
    <row r="127" spans="2:3" ht="12.75">
      <c r="B127" s="94"/>
      <c r="C127" s="94"/>
    </row>
    <row r="128" spans="2:4" ht="12.75">
      <c r="B128" s="94"/>
      <c r="C128" s="94"/>
      <c r="D128" s="94"/>
    </row>
  </sheetData>
  <mergeCells count="7">
    <mergeCell ref="B127:C127"/>
    <mergeCell ref="B128:D128"/>
    <mergeCell ref="K107:M107"/>
    <mergeCell ref="A3:E3"/>
    <mergeCell ref="B126:C126"/>
    <mergeCell ref="K105:L105"/>
    <mergeCell ref="K106:L10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2008-07-23T11:45:57Z</cp:lastPrinted>
  <dcterms:created xsi:type="dcterms:W3CDTF">2000-10-30T07:57:11Z</dcterms:created>
  <dcterms:modified xsi:type="dcterms:W3CDTF">2008-07-24T07:59:33Z</dcterms:modified>
  <cp:category/>
  <cp:version/>
  <cp:contentType/>
  <cp:contentStatus/>
</cp:coreProperties>
</file>