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strona 1" sheetId="1" r:id="rId1"/>
  </sheets>
  <definedNames>
    <definedName name="_xlnm.Print_Area" localSheetId="0">'strona 1'!$A$1:$K$45</definedName>
    <definedName name="Z_4F49E400_F717_48BA_8697_8FA971B3E41A_.wvu.PrintArea" localSheetId="0" hidden="1">'strona 1'!$A$1:$K$45</definedName>
  </definedNames>
  <calcPr fullCalcOnLoad="1"/>
</workbook>
</file>

<file path=xl/sharedStrings.xml><?xml version="1.0" encoding="utf-8"?>
<sst xmlns="http://schemas.openxmlformats.org/spreadsheetml/2006/main" count="70" uniqueCount="65">
  <si>
    <t>Wyszczególnienie</t>
  </si>
  <si>
    <t xml:space="preserve">Wykonanie </t>
  </si>
  <si>
    <t>Plan po zmianach</t>
  </si>
  <si>
    <t>Prognoza na okres spłaty kredytu/ pożyczki</t>
  </si>
  <si>
    <t>1.</t>
  </si>
  <si>
    <t>Dochody własne, w tym:</t>
  </si>
  <si>
    <t>- udziały w doch. budżetu państwa</t>
  </si>
  <si>
    <t>- dochody ze sprzedaży mienia</t>
  </si>
  <si>
    <t>2.</t>
  </si>
  <si>
    <t>Subwencje</t>
  </si>
  <si>
    <t>3.</t>
  </si>
  <si>
    <t>Dotacje celowe na zadania zlecone</t>
  </si>
  <si>
    <t>4.</t>
  </si>
  <si>
    <t>Dotacje celowe na zadania własne i powierzone</t>
  </si>
  <si>
    <t>I. Ogółem dochody (1+2+3+4)</t>
  </si>
  <si>
    <t>5.</t>
  </si>
  <si>
    <t>Kredyty i pożyczki</t>
  </si>
  <si>
    <t>6.</t>
  </si>
  <si>
    <t>Sprzedaż papierów wartościowych</t>
  </si>
  <si>
    <t>7.</t>
  </si>
  <si>
    <t>Prywatyzacja majątku</t>
  </si>
  <si>
    <t>8.</t>
  </si>
  <si>
    <t>Nadwyżka budżetu</t>
  </si>
  <si>
    <t>9.</t>
  </si>
  <si>
    <t>Wolne środki</t>
  </si>
  <si>
    <t>10.</t>
  </si>
  <si>
    <t>Spłata pożyczek udzielonych</t>
  </si>
  <si>
    <t>II. Ogółem przychody (5+6+7+8+9+10)</t>
  </si>
  <si>
    <t>11.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</si>
  <si>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</si>
  <si>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</si>
  <si>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</si>
  <si>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</si>
  <si>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12.</t>
  </si>
  <si>
    <t>Wydatki majątkowe</t>
  </si>
  <si>
    <t>III. Ogółem wydatki (11+12)</t>
  </si>
  <si>
    <t>13.</t>
  </si>
  <si>
    <t>Raty spłat kredytów i pożyczek</t>
  </si>
  <si>
    <t>14.</t>
  </si>
  <si>
    <t>Wykup wyemitowanych papierów wartościowych</t>
  </si>
  <si>
    <t>15.</t>
  </si>
  <si>
    <t>Pozostałe rozchody (wymienić jakie)</t>
  </si>
  <si>
    <t>IV. Ogółem rozchody (13+14+15)</t>
  </si>
  <si>
    <t>Wynik finansowy (I + II - III - IV)</t>
  </si>
  <si>
    <t>*</t>
  </si>
  <si>
    <t>2009 r.</t>
  </si>
  <si>
    <t>2010 r.</t>
  </si>
  <si>
    <t>2011 r.</t>
  </si>
  <si>
    <t>2012 r.</t>
  </si>
  <si>
    <t>2013 r.</t>
  </si>
  <si>
    <t>31.12.2007 r.</t>
  </si>
  <si>
    <t>31.12.2008 r.</t>
  </si>
  <si>
    <t xml:space="preserve">w wierszu dług jst (zgodnie z art. 11 ustawy o finansach publicznych) w latach 2007-2008 należy wykazać faktyczny dług jst, natomiast w roku 2009 i w okresie spłaty kredytu lub pożyczki dług potencjalny </t>
  </si>
  <si>
    <t>x</t>
  </si>
  <si>
    <t>VII. Wyłączenia na podstawie art. 169 ust. 3 ufp</t>
  </si>
  <si>
    <t>VI. Wskaźnik w % liczony wg art. 169 ustawy o finansach publicznych (ogółem)</t>
  </si>
  <si>
    <t>IX. Dług jednostki samorzadu terytorialnego*</t>
  </si>
  <si>
    <t>X. Wskaźnik w % liczony wg art. 170 ufp (ogółem)</t>
  </si>
  <si>
    <t>XI. Wyłączenia na podstawie art. 170 ust. 3 ufp</t>
  </si>
  <si>
    <t>2014r.</t>
  </si>
  <si>
    <t>2015r.</t>
  </si>
  <si>
    <t>VIII. Wskaźnik w % liczony po uwzględnieniu wyłączeń (wg art. 169 ust. 3 ufp)</t>
  </si>
  <si>
    <t>XII. Wskażnik w % liczony po uwzględnieniu wyłaczeń (wg art. 170 ufp)</t>
  </si>
  <si>
    <t xml:space="preserve">V. Łączne raty spłat kredytów i pożyczek wraz z odsetkami, wykup papierów wartościowych wraz z odsetkami i dyskontem , potencjalne spłaty kwot poręczeń oraz gwarancji (art.169 ust.1 udp) </t>
  </si>
  <si>
    <t>PROGNOZA KWOTY DŁUGU I SPŁAT NA ROK 2010 I LATA NASTĘPNE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</si>
</sst>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 vertic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vertical="center"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Border="1" applyAlignment="1" quotePrefix="1">
      <alignment vertical="center" wrapText="1"/>
    </xf>
    <xf numFmtId="0" fontId="4" fillId="0" borderId="5" xfId="0" applyFont="1" applyFill="1" applyBorder="1" applyAlignment="1">
      <alignment/>
    </xf>
    <xf numFmtId="0" fontId="4" fillId="0" borderId="7" xfId="0" applyFont="1" applyBorder="1" applyAlignment="1" quotePrefix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Border="1" applyAlignment="1" quotePrefix="1">
      <alignment horizontal="left" vertical="center" wrapText="1"/>
    </xf>
    <xf numFmtId="0" fontId="0" fillId="0" borderId="2" xfId="0" applyFont="1" applyBorder="1" applyAlignment="1" quotePrefix="1">
      <alignment horizontal="center" vertical="center" wrapText="1"/>
    </xf>
    <xf numFmtId="4" fontId="0" fillId="0" borderId="4" xfId="0" applyNumberFormat="1" applyFont="1" applyBorder="1" applyAlignment="1" quotePrefix="1">
      <alignment wrapText="1"/>
    </xf>
    <xf numFmtId="4" fontId="0" fillId="0" borderId="2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4" fontId="0" fillId="0" borderId="7" xfId="0" applyNumberFormat="1" applyFont="1" applyBorder="1" applyAlignment="1" quotePrefix="1">
      <alignment horizontal="right" wrapText="1" indent="1"/>
    </xf>
    <xf numFmtId="4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 quotePrefix="1">
      <alignment wrapText="1"/>
    </xf>
    <xf numFmtId="4" fontId="3" fillId="0" borderId="2" xfId="0" applyNumberFormat="1" applyFont="1" applyBorder="1" applyAlignment="1" applyProtection="1">
      <alignment horizontal="right" wrapText="1"/>
      <protection hidden="1"/>
    </xf>
    <xf numFmtId="4" fontId="0" fillId="0" borderId="0" xfId="0" applyNumberFormat="1" applyFont="1" applyAlignment="1">
      <alignment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8" xfId="0" applyFont="1" applyBorder="1" applyAlignment="1" quotePrefix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view="pageBreakPreview" zoomScale="60" workbookViewId="0" topLeftCell="A1">
      <selection activeCell="F37" sqref="F37"/>
    </sheetView>
  </sheetViews>
  <sheetFormatPr defaultColWidth="9.140625" defaultRowHeight="12.75"/>
  <cols>
    <col min="1" max="1" width="3.28125" style="1" customWidth="1"/>
    <col min="2" max="2" width="68.57421875" style="1" customWidth="1"/>
    <col min="3" max="3" width="20.8515625" style="1" customWidth="1"/>
    <col min="4" max="4" width="16.7109375" style="1" customWidth="1"/>
    <col min="5" max="5" width="19.140625" style="1" customWidth="1"/>
    <col min="6" max="6" width="15.7109375" style="1" customWidth="1"/>
    <col min="7" max="7" width="16.00390625" style="1" customWidth="1"/>
    <col min="8" max="9" width="17.421875" style="1" customWidth="1"/>
    <col min="10" max="10" width="16.140625" style="1" customWidth="1"/>
    <col min="11" max="11" width="19.28125" style="1" customWidth="1"/>
    <col min="12" max="16384" width="9.140625" style="1" customWidth="1"/>
  </cols>
  <sheetData>
    <row r="1" ht="12.75">
      <c r="K1" s="2"/>
    </row>
    <row r="2" ht="12.75">
      <c r="K2" s="2"/>
    </row>
    <row r="3" spans="2:3" ht="3.75" customHeight="1">
      <c r="B3" s="3"/>
      <c r="C3" s="3"/>
    </row>
    <row r="4" spans="2:11" ht="15.75">
      <c r="B4" s="62" t="s">
        <v>64</v>
      </c>
      <c r="C4" s="62"/>
      <c r="D4" s="63"/>
      <c r="E4" s="63"/>
      <c r="F4" s="63"/>
      <c r="G4" s="63"/>
      <c r="H4" s="63"/>
      <c r="I4" s="63"/>
      <c r="J4" s="63"/>
      <c r="K4" s="63"/>
    </row>
    <row r="5" ht="12.75">
      <c r="K5" s="4"/>
    </row>
    <row r="6" spans="1:11" ht="31.5" customHeight="1">
      <c r="A6" s="56" t="s">
        <v>0</v>
      </c>
      <c r="B6" s="51"/>
      <c r="C6" s="60" t="s">
        <v>1</v>
      </c>
      <c r="D6" s="61"/>
      <c r="E6" s="5" t="s">
        <v>2</v>
      </c>
      <c r="F6" s="57" t="s">
        <v>3</v>
      </c>
      <c r="G6" s="58"/>
      <c r="H6" s="58"/>
      <c r="I6" s="58"/>
      <c r="J6" s="58"/>
      <c r="K6" s="59"/>
    </row>
    <row r="7" spans="1:11" ht="24" customHeight="1">
      <c r="A7" s="51"/>
      <c r="B7" s="51"/>
      <c r="C7" s="28" t="s">
        <v>50</v>
      </c>
      <c r="D7" s="28" t="s">
        <v>51</v>
      </c>
      <c r="E7" s="29" t="s">
        <v>45</v>
      </c>
      <c r="F7" s="29" t="s">
        <v>46</v>
      </c>
      <c r="G7" s="29" t="s">
        <v>47</v>
      </c>
      <c r="H7" s="29" t="s">
        <v>48</v>
      </c>
      <c r="I7" s="29" t="s">
        <v>49</v>
      </c>
      <c r="J7" s="43" t="s">
        <v>59</v>
      </c>
      <c r="K7" s="43" t="s">
        <v>60</v>
      </c>
    </row>
    <row r="8" spans="1:11" ht="19.5" customHeight="1">
      <c r="A8" s="6" t="s">
        <v>4</v>
      </c>
      <c r="B8" s="7" t="s">
        <v>5</v>
      </c>
      <c r="C8" s="31">
        <v>10697419.49</v>
      </c>
      <c r="D8" s="31">
        <v>12545386.07</v>
      </c>
      <c r="E8" s="31">
        <v>11943274</v>
      </c>
      <c r="F8" s="31">
        <v>11079087</v>
      </c>
      <c r="G8" s="31">
        <v>12000000</v>
      </c>
      <c r="H8" s="31">
        <v>12100000</v>
      </c>
      <c r="I8" s="31">
        <v>12200000</v>
      </c>
      <c r="J8" s="31">
        <v>12300000</v>
      </c>
      <c r="K8" s="31">
        <v>12400000</v>
      </c>
    </row>
    <row r="9" spans="1:11" ht="19.5" customHeight="1">
      <c r="A9" s="9"/>
      <c r="B9" s="10" t="s">
        <v>6</v>
      </c>
      <c r="C9" s="30">
        <v>3195979.62</v>
      </c>
      <c r="D9" s="32">
        <v>3696682.59</v>
      </c>
      <c r="E9" s="30">
        <v>3444213</v>
      </c>
      <c r="F9" s="32">
        <v>3629183</v>
      </c>
      <c r="G9" s="32">
        <v>3800000</v>
      </c>
      <c r="H9" s="32">
        <v>3900000</v>
      </c>
      <c r="I9" s="32">
        <v>4000000</v>
      </c>
      <c r="J9" s="32">
        <v>4100000</v>
      </c>
      <c r="K9" s="32">
        <v>420000</v>
      </c>
    </row>
    <row r="10" spans="1:11" ht="19.5" customHeight="1">
      <c r="A10" s="11"/>
      <c r="B10" s="12" t="s">
        <v>7</v>
      </c>
      <c r="C10" s="33">
        <v>606794.65</v>
      </c>
      <c r="D10" s="34">
        <v>881806.82</v>
      </c>
      <c r="E10" s="35">
        <v>500000</v>
      </c>
      <c r="F10" s="34">
        <v>450000</v>
      </c>
      <c r="G10" s="34">
        <v>500000</v>
      </c>
      <c r="H10" s="34">
        <v>500000</v>
      </c>
      <c r="I10" s="34">
        <v>500000</v>
      </c>
      <c r="J10" s="34">
        <v>500000</v>
      </c>
      <c r="K10" s="34">
        <v>500000</v>
      </c>
    </row>
    <row r="11" spans="1:11" ht="19.5" customHeight="1">
      <c r="A11" s="13" t="s">
        <v>8</v>
      </c>
      <c r="B11" s="7" t="s">
        <v>9</v>
      </c>
      <c r="C11" s="31">
        <v>11129972</v>
      </c>
      <c r="D11" s="31">
        <v>11923713</v>
      </c>
      <c r="E11" s="31">
        <v>13585025</v>
      </c>
      <c r="F11" s="31">
        <v>14087389</v>
      </c>
      <c r="G11" s="31">
        <v>14500000</v>
      </c>
      <c r="H11" s="31">
        <v>14900000</v>
      </c>
      <c r="I11" s="31">
        <v>15300000</v>
      </c>
      <c r="J11" s="31">
        <v>15700000</v>
      </c>
      <c r="K11" s="31">
        <v>16100000</v>
      </c>
    </row>
    <row r="12" spans="1:11" ht="19.5" customHeight="1">
      <c r="A12" s="13" t="s">
        <v>10</v>
      </c>
      <c r="B12" s="7" t="s">
        <v>11</v>
      </c>
      <c r="C12" s="31">
        <v>4790408.39</v>
      </c>
      <c r="D12" s="31">
        <v>4821769.71</v>
      </c>
      <c r="E12" s="31">
        <v>4391974</v>
      </c>
      <c r="F12" s="31">
        <v>4260556</v>
      </c>
      <c r="G12" s="31">
        <v>4407117</v>
      </c>
      <c r="H12" s="31">
        <v>4494569</v>
      </c>
      <c r="I12" s="31">
        <v>4600000</v>
      </c>
      <c r="J12" s="31">
        <v>4700000</v>
      </c>
      <c r="K12" s="31">
        <v>4800000</v>
      </c>
    </row>
    <row r="13" spans="1:11" ht="21.75" customHeight="1">
      <c r="A13" s="13" t="s">
        <v>12</v>
      </c>
      <c r="B13" s="7" t="s">
        <v>13</v>
      </c>
      <c r="C13" s="31">
        <v>1180714.1</v>
      </c>
      <c r="D13" s="31">
        <v>1549018.62</v>
      </c>
      <c r="E13" s="31">
        <v>2986632.6</v>
      </c>
      <c r="F13" s="31">
        <v>4119000</v>
      </c>
      <c r="G13" s="31">
        <v>4999998</v>
      </c>
      <c r="H13" s="31">
        <v>6384931</v>
      </c>
      <c r="I13" s="31">
        <v>1300000</v>
      </c>
      <c r="J13" s="31">
        <v>1400000</v>
      </c>
      <c r="K13" s="31">
        <v>1500000</v>
      </c>
    </row>
    <row r="14" spans="1:11" s="4" customFormat="1" ht="19.5" customHeight="1">
      <c r="A14" s="50" t="s">
        <v>14</v>
      </c>
      <c r="B14" s="51"/>
      <c r="C14" s="36">
        <f aca="true" t="shared" si="0" ref="C14:I14">SUM(C8+C11+C12+C13)</f>
        <v>27798513.980000004</v>
      </c>
      <c r="D14" s="36">
        <f t="shared" si="0"/>
        <v>30839887.400000002</v>
      </c>
      <c r="E14" s="36">
        <f t="shared" si="0"/>
        <v>32906905.6</v>
      </c>
      <c r="F14" s="36">
        <f t="shared" si="0"/>
        <v>33546032</v>
      </c>
      <c r="G14" s="36">
        <f t="shared" si="0"/>
        <v>35907115</v>
      </c>
      <c r="H14" s="36">
        <f t="shared" si="0"/>
        <v>37879500</v>
      </c>
      <c r="I14" s="36">
        <f t="shared" si="0"/>
        <v>33400000</v>
      </c>
      <c r="J14" s="36">
        <f>SUM(J8+J11+J12+J13)</f>
        <v>34100000</v>
      </c>
      <c r="K14" s="36">
        <f>SUM(K8+K11+K12+K13)</f>
        <v>34800000</v>
      </c>
    </row>
    <row r="15" spans="1:11" ht="19.5" customHeight="1">
      <c r="A15" s="14" t="s">
        <v>15</v>
      </c>
      <c r="B15" s="7" t="s">
        <v>16</v>
      </c>
      <c r="C15" s="37">
        <v>86000</v>
      </c>
      <c r="D15" s="31">
        <v>400000</v>
      </c>
      <c r="E15" s="31">
        <v>1860000</v>
      </c>
      <c r="F15" s="31">
        <v>2272000</v>
      </c>
      <c r="G15" s="31">
        <v>1600000</v>
      </c>
      <c r="H15" s="31">
        <v>800000</v>
      </c>
      <c r="I15" s="8"/>
      <c r="J15" s="31"/>
      <c r="K15" s="8"/>
    </row>
    <row r="16" spans="1:11" ht="19.5" customHeight="1">
      <c r="A16" s="14" t="s">
        <v>17</v>
      </c>
      <c r="B16" s="7" t="s">
        <v>18</v>
      </c>
      <c r="C16" s="31"/>
      <c r="D16" s="31"/>
      <c r="E16" s="31"/>
      <c r="F16" s="31"/>
      <c r="G16" s="31"/>
      <c r="H16" s="31"/>
      <c r="I16" s="8"/>
      <c r="J16" s="31"/>
      <c r="K16" s="8"/>
    </row>
    <row r="17" spans="1:11" ht="19.5" customHeight="1">
      <c r="A17" s="14" t="s">
        <v>19</v>
      </c>
      <c r="B17" s="7" t="s">
        <v>20</v>
      </c>
      <c r="C17" s="31"/>
      <c r="D17" s="31"/>
      <c r="E17" s="31"/>
      <c r="F17" s="31"/>
      <c r="G17" s="31"/>
      <c r="H17" s="31"/>
      <c r="I17" s="8"/>
      <c r="J17" s="31"/>
      <c r="K17" s="8"/>
    </row>
    <row r="18" spans="1:11" ht="19.5" customHeight="1">
      <c r="A18" s="14" t="s">
        <v>21</v>
      </c>
      <c r="B18" s="7" t="s">
        <v>22</v>
      </c>
      <c r="C18" s="31"/>
      <c r="D18" s="31"/>
      <c r="E18" s="31"/>
      <c r="F18" s="31"/>
      <c r="G18" s="31"/>
      <c r="H18" s="31"/>
      <c r="I18" s="8"/>
      <c r="J18" s="31"/>
      <c r="K18" s="8"/>
    </row>
    <row r="19" spans="1:11" ht="19.5" customHeight="1">
      <c r="A19" s="14" t="s">
        <v>23</v>
      </c>
      <c r="B19" s="7" t="s">
        <v>24</v>
      </c>
      <c r="C19" s="31">
        <v>1241499.92</v>
      </c>
      <c r="D19" s="31">
        <v>1268545.67</v>
      </c>
      <c r="E19" s="31">
        <v>1295985</v>
      </c>
      <c r="F19" s="31">
        <v>698000</v>
      </c>
      <c r="G19" s="31"/>
      <c r="H19" s="31"/>
      <c r="I19" s="31"/>
      <c r="J19" s="31">
        <v>502500</v>
      </c>
      <c r="K19" s="31">
        <v>1703000</v>
      </c>
    </row>
    <row r="20" spans="1:11" ht="19.5" customHeight="1">
      <c r="A20" s="14" t="s">
        <v>25</v>
      </c>
      <c r="B20" s="7" t="s">
        <v>26</v>
      </c>
      <c r="C20" s="31"/>
      <c r="D20" s="31">
        <v>63275.7</v>
      </c>
      <c r="E20" s="31"/>
      <c r="F20" s="31"/>
      <c r="G20" s="31"/>
      <c r="H20" s="31"/>
      <c r="I20" s="8"/>
      <c r="J20" s="31"/>
      <c r="K20" s="8"/>
    </row>
    <row r="21" spans="1:11" ht="19.5" customHeight="1">
      <c r="A21" s="50" t="s">
        <v>27</v>
      </c>
      <c r="B21" s="51"/>
      <c r="C21" s="36">
        <f aca="true" t="shared" si="1" ref="C21:H21">SUM(C15:C20)</f>
        <v>1327499.92</v>
      </c>
      <c r="D21" s="36">
        <f t="shared" si="1"/>
        <v>1731821.3699999999</v>
      </c>
      <c r="E21" s="36">
        <f t="shared" si="1"/>
        <v>3155985</v>
      </c>
      <c r="F21" s="36">
        <f t="shared" si="1"/>
        <v>2970000</v>
      </c>
      <c r="G21" s="36">
        <f t="shared" si="1"/>
        <v>1600000</v>
      </c>
      <c r="H21" s="36">
        <f t="shared" si="1"/>
        <v>800000</v>
      </c>
      <c r="I21" s="36">
        <f>SUM(I15:I20)</f>
        <v>0</v>
      </c>
      <c r="J21" s="36">
        <f>SUM(J15:J20)</f>
        <v>502500</v>
      </c>
      <c r="K21" s="36">
        <f>SUM(K15:K20)</f>
        <v>1703000</v>
      </c>
    </row>
    <row r="22" spans="1:11" ht="19.5" customHeight="1">
      <c r="A22" s="15" t="s">
        <v>28</v>
      </c>
      <c r="B22" s="7" t="s">
        <v>29</v>
      </c>
      <c r="C22" s="37">
        <v>24128580.82</v>
      </c>
      <c r="D22" s="31">
        <v>26535852.26</v>
      </c>
      <c r="E22" s="31">
        <v>27777498.6</v>
      </c>
      <c r="F22" s="31">
        <v>26988632</v>
      </c>
      <c r="G22" s="31">
        <v>26600000</v>
      </c>
      <c r="H22" s="31">
        <v>26800000</v>
      </c>
      <c r="I22" s="31">
        <v>27200000</v>
      </c>
      <c r="J22" s="31">
        <v>27600000</v>
      </c>
      <c r="K22" s="31">
        <v>28000000</v>
      </c>
    </row>
    <row r="23" spans="1:11" ht="12.75">
      <c r="A23" s="16"/>
      <c r="B23" s="10" t="s">
        <v>30</v>
      </c>
      <c r="C23" s="32"/>
      <c r="D23" s="32"/>
      <c r="E23" s="32"/>
      <c r="F23" s="32">
        <v>28000</v>
      </c>
      <c r="G23" s="32"/>
      <c r="H23" s="32"/>
      <c r="I23" s="32"/>
      <c r="J23" s="32"/>
      <c r="K23" s="32"/>
    </row>
    <row r="24" spans="1:11" ht="19.5" customHeight="1">
      <c r="A24" s="17"/>
      <c r="B24" s="18" t="s">
        <v>31</v>
      </c>
      <c r="C24" s="38">
        <v>300377.28</v>
      </c>
      <c r="D24" s="39">
        <v>331209.45</v>
      </c>
      <c r="E24" s="39">
        <v>332000</v>
      </c>
      <c r="F24" s="39">
        <v>360000</v>
      </c>
      <c r="G24" s="39">
        <v>430000</v>
      </c>
      <c r="H24" s="39">
        <v>370000</v>
      </c>
      <c r="I24" s="39">
        <v>260000</v>
      </c>
      <c r="J24" s="39">
        <v>150000</v>
      </c>
      <c r="K24" s="39">
        <v>70000</v>
      </c>
    </row>
    <row r="25" spans="1:11" ht="30" customHeight="1">
      <c r="A25" s="19"/>
      <c r="B25" s="20" t="s">
        <v>32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9.5" customHeight="1">
      <c r="A26" s="14" t="s">
        <v>33</v>
      </c>
      <c r="B26" s="7" t="s">
        <v>34</v>
      </c>
      <c r="C26" s="37">
        <v>2549451.88</v>
      </c>
      <c r="D26" s="31">
        <v>3327506.73</v>
      </c>
      <c r="E26" s="31">
        <v>7316892</v>
      </c>
      <c r="F26" s="31">
        <v>8134900</v>
      </c>
      <c r="G26" s="31">
        <v>8864615</v>
      </c>
      <c r="H26" s="31">
        <v>9817000</v>
      </c>
      <c r="I26" s="31">
        <v>3400000</v>
      </c>
      <c r="J26" s="31">
        <v>3600000</v>
      </c>
      <c r="K26" s="31">
        <v>4000000</v>
      </c>
    </row>
    <row r="27" spans="1:11" ht="19.5" customHeight="1">
      <c r="A27" s="50" t="s">
        <v>35</v>
      </c>
      <c r="B27" s="51"/>
      <c r="C27" s="36">
        <f aca="true" t="shared" si="2" ref="C27:I27">SUM(C22+C26)</f>
        <v>26678032.7</v>
      </c>
      <c r="D27" s="36">
        <f t="shared" si="2"/>
        <v>29863358.990000002</v>
      </c>
      <c r="E27" s="36">
        <f t="shared" si="2"/>
        <v>35094390.6</v>
      </c>
      <c r="F27" s="36">
        <f t="shared" si="2"/>
        <v>35123532</v>
      </c>
      <c r="G27" s="36">
        <f t="shared" si="2"/>
        <v>35464615</v>
      </c>
      <c r="H27" s="36">
        <f t="shared" si="2"/>
        <v>36617000</v>
      </c>
      <c r="I27" s="36">
        <f t="shared" si="2"/>
        <v>30600000</v>
      </c>
      <c r="J27" s="36">
        <f>SUM(J22+J26)</f>
        <v>31200000</v>
      </c>
      <c r="K27" s="36">
        <f>SUM(K22+K26)</f>
        <v>32000000</v>
      </c>
    </row>
    <row r="28" spans="1:11" ht="19.5" customHeight="1">
      <c r="A28" s="13" t="s">
        <v>36</v>
      </c>
      <c r="B28" s="21" t="s">
        <v>37</v>
      </c>
      <c r="C28" s="37">
        <v>1112500</v>
      </c>
      <c r="D28" s="31">
        <v>1142500</v>
      </c>
      <c r="E28" s="31">
        <v>968500</v>
      </c>
      <c r="F28" s="31">
        <v>1392500</v>
      </c>
      <c r="G28" s="31">
        <v>2042500</v>
      </c>
      <c r="H28" s="31">
        <v>2062500</v>
      </c>
      <c r="I28" s="31">
        <v>2297500</v>
      </c>
      <c r="J28" s="31">
        <v>1699500</v>
      </c>
      <c r="K28" s="31">
        <v>1162500</v>
      </c>
    </row>
    <row r="29" spans="1:11" ht="27" customHeight="1">
      <c r="A29" s="13" t="s">
        <v>38</v>
      </c>
      <c r="B29" s="7" t="s">
        <v>39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3" ht="19.5" customHeight="1">
      <c r="A30" s="13" t="s">
        <v>40</v>
      </c>
      <c r="B30" s="22" t="s">
        <v>41</v>
      </c>
      <c r="C30" s="31">
        <v>63275.7</v>
      </c>
      <c r="D30" s="31"/>
      <c r="E30" s="31"/>
      <c r="F30" s="31"/>
      <c r="G30" s="31"/>
      <c r="H30" s="31"/>
      <c r="I30" s="31"/>
      <c r="J30" s="31"/>
      <c r="K30" s="31"/>
      <c r="M30" s="23"/>
    </row>
    <row r="31" spans="1:13" ht="19.5" customHeight="1">
      <c r="A31" s="50" t="s">
        <v>42</v>
      </c>
      <c r="B31" s="51"/>
      <c r="C31" s="36">
        <f aca="true" t="shared" si="3" ref="C31:I31">SUM(C28:C30)</f>
        <v>1175775.7</v>
      </c>
      <c r="D31" s="36">
        <f t="shared" si="3"/>
        <v>1142500</v>
      </c>
      <c r="E31" s="36">
        <f t="shared" si="3"/>
        <v>968500</v>
      </c>
      <c r="F31" s="36">
        <f t="shared" si="3"/>
        <v>1392500</v>
      </c>
      <c r="G31" s="36">
        <f t="shared" si="3"/>
        <v>2042500</v>
      </c>
      <c r="H31" s="36">
        <f t="shared" si="3"/>
        <v>2062500</v>
      </c>
      <c r="I31" s="36">
        <f t="shared" si="3"/>
        <v>2297500</v>
      </c>
      <c r="J31" s="36">
        <f>SUM(J28:J30)</f>
        <v>1699500</v>
      </c>
      <c r="K31" s="36">
        <f>SUM(K28:K30)</f>
        <v>1162500</v>
      </c>
      <c r="M31" s="23"/>
    </row>
    <row r="32" spans="1:13" ht="19.5" customHeight="1">
      <c r="A32" s="50" t="s">
        <v>43</v>
      </c>
      <c r="B32" s="51"/>
      <c r="C32" s="36">
        <f aca="true" t="shared" si="4" ref="C32:I32">C14+C21-C27-C31</f>
        <v>1272205.5000000068</v>
      </c>
      <c r="D32" s="36">
        <f t="shared" si="4"/>
        <v>1565849.7800000012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502500</v>
      </c>
      <c r="J32" s="36">
        <f>J14+J21-J27-J31</f>
        <v>1703000</v>
      </c>
      <c r="K32" s="36">
        <f>K14+K21-K27-K31</f>
        <v>3340500</v>
      </c>
      <c r="M32" s="23"/>
    </row>
    <row r="33" spans="1:13" ht="69" customHeight="1">
      <c r="A33" s="53" t="s">
        <v>63</v>
      </c>
      <c r="B33" s="54"/>
      <c r="C33" s="40">
        <f>C28+C24+C23</f>
        <v>1412877.28</v>
      </c>
      <c r="D33" s="40">
        <f aca="true" t="shared" si="5" ref="D33:K33">D28+D24+D23</f>
        <v>1473709.45</v>
      </c>
      <c r="E33" s="40">
        <f t="shared" si="5"/>
        <v>1300500</v>
      </c>
      <c r="F33" s="40">
        <f t="shared" si="5"/>
        <v>1780500</v>
      </c>
      <c r="G33" s="40">
        <f t="shared" si="5"/>
        <v>2472500</v>
      </c>
      <c r="H33" s="40">
        <f t="shared" si="5"/>
        <v>2432500</v>
      </c>
      <c r="I33" s="40">
        <f t="shared" si="5"/>
        <v>2557500</v>
      </c>
      <c r="J33" s="40">
        <f t="shared" si="5"/>
        <v>1849500</v>
      </c>
      <c r="K33" s="40">
        <f t="shared" si="5"/>
        <v>1232500</v>
      </c>
      <c r="M33" s="24"/>
    </row>
    <row r="34" spans="1:13" ht="36" customHeight="1">
      <c r="A34" s="46" t="s">
        <v>55</v>
      </c>
      <c r="B34" s="47"/>
      <c r="C34" s="41" t="s">
        <v>53</v>
      </c>
      <c r="D34" s="41" t="s">
        <v>53</v>
      </c>
      <c r="E34" s="40">
        <v>3.95</v>
      </c>
      <c r="F34" s="40">
        <v>5.31</v>
      </c>
      <c r="G34" s="40">
        <v>6.89</v>
      </c>
      <c r="H34" s="40">
        <v>6.42</v>
      </c>
      <c r="I34" s="40">
        <v>7.66</v>
      </c>
      <c r="J34" s="40">
        <v>5.42</v>
      </c>
      <c r="K34" s="40">
        <v>3.54</v>
      </c>
      <c r="M34" s="24"/>
    </row>
    <row r="35" spans="1:13" ht="29.25" customHeight="1">
      <c r="A35" s="48" t="s">
        <v>54</v>
      </c>
      <c r="B35" s="55"/>
      <c r="C35" s="41" t="s">
        <v>53</v>
      </c>
      <c r="D35" s="41" t="s">
        <v>53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M35" s="24"/>
    </row>
    <row r="36" spans="1:13" ht="36" customHeight="1">
      <c r="A36" s="48" t="s">
        <v>61</v>
      </c>
      <c r="B36" s="55"/>
      <c r="C36" s="41" t="s">
        <v>53</v>
      </c>
      <c r="D36" s="41" t="s">
        <v>53</v>
      </c>
      <c r="E36" s="40">
        <v>3.95</v>
      </c>
      <c r="F36" s="40">
        <v>5.31</v>
      </c>
      <c r="G36" s="40">
        <v>6.89</v>
      </c>
      <c r="H36" s="40">
        <v>6.42</v>
      </c>
      <c r="I36" s="40">
        <v>7.66</v>
      </c>
      <c r="J36" s="40">
        <v>5.42</v>
      </c>
      <c r="K36" s="40">
        <v>3.54</v>
      </c>
      <c r="M36" s="24"/>
    </row>
    <row r="37" spans="1:11" ht="27.75" customHeight="1">
      <c r="A37" s="46" t="s">
        <v>56</v>
      </c>
      <c r="B37" s="52"/>
      <c r="C37" s="26">
        <v>5836000</v>
      </c>
      <c r="D37" s="25">
        <v>5093500</v>
      </c>
      <c r="E37" s="25">
        <v>5985000</v>
      </c>
      <c r="F37" s="25">
        <v>6864500</v>
      </c>
      <c r="G37" s="25">
        <v>6422000</v>
      </c>
      <c r="H37" s="25">
        <v>5159500</v>
      </c>
      <c r="I37" s="25">
        <v>2862000</v>
      </c>
      <c r="J37" s="25">
        <v>1162500</v>
      </c>
      <c r="K37" s="25">
        <v>0</v>
      </c>
    </row>
    <row r="38" spans="1:11" ht="30" customHeight="1">
      <c r="A38" s="46" t="s">
        <v>57</v>
      </c>
      <c r="B38" s="47"/>
      <c r="C38" s="26">
        <v>20.99</v>
      </c>
      <c r="D38" s="25">
        <v>16.52</v>
      </c>
      <c r="E38" s="25">
        <v>18.19</v>
      </c>
      <c r="F38" s="25">
        <v>20.46</v>
      </c>
      <c r="G38" s="25">
        <v>17.89</v>
      </c>
      <c r="H38" s="25">
        <v>13.62</v>
      </c>
      <c r="I38" s="25">
        <v>8.57</v>
      </c>
      <c r="J38" s="25">
        <v>3.41</v>
      </c>
      <c r="K38" s="25">
        <v>0</v>
      </c>
    </row>
    <row r="39" spans="1:11" ht="31.5" customHeight="1">
      <c r="A39" s="46" t="s">
        <v>58</v>
      </c>
      <c r="B39" s="47"/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25">
        <v>0</v>
      </c>
    </row>
    <row r="40" spans="1:11" ht="46.5" customHeight="1">
      <c r="A40" s="48" t="s">
        <v>62</v>
      </c>
      <c r="B40" s="49"/>
      <c r="C40" s="26">
        <v>20.99</v>
      </c>
      <c r="D40" s="25">
        <v>16.52</v>
      </c>
      <c r="E40" s="25">
        <v>18.19</v>
      </c>
      <c r="F40" s="25">
        <v>20.46</v>
      </c>
      <c r="G40" s="25">
        <v>17.89</v>
      </c>
      <c r="H40" s="25">
        <v>13.62</v>
      </c>
      <c r="I40" s="25">
        <v>8.57</v>
      </c>
      <c r="J40" s="25">
        <v>3.41</v>
      </c>
      <c r="K40" s="25">
        <v>0</v>
      </c>
    </row>
    <row r="41" spans="1:11" ht="24.75" customHeight="1">
      <c r="A41" s="1" t="s">
        <v>44</v>
      </c>
      <c r="B41" s="45" t="s">
        <v>52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2:11" ht="21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2.75">
      <c r="B43" s="27"/>
      <c r="C43" s="23"/>
      <c r="D43" s="23"/>
      <c r="E43" s="42"/>
      <c r="F43" s="42"/>
      <c r="G43" s="42"/>
      <c r="H43" s="42"/>
      <c r="I43" s="42"/>
      <c r="J43" s="42"/>
      <c r="K43" s="42"/>
    </row>
    <row r="44" spans="2:11" ht="21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</row>
  </sheetData>
  <sheetProtection insertColumns="0" deleteColumns="0" autoFilter="0"/>
  <protectedRanges>
    <protectedRange sqref="C33:AB40" name="Zakres5"/>
    <protectedRange sqref="C28:AB30" name="Zakres4"/>
    <protectedRange sqref="C22:AB26" name="Zakres3"/>
    <protectedRange sqref="C15:AB20" name="Zakres2"/>
    <protectedRange sqref="C8:AB13" name="Zakres1"/>
  </protectedRanges>
  <mergeCells count="18">
    <mergeCell ref="A14:B14"/>
    <mergeCell ref="A6:B7"/>
    <mergeCell ref="B4:K4"/>
    <mergeCell ref="F6:K6"/>
    <mergeCell ref="C6:D6"/>
    <mergeCell ref="A32:B32"/>
    <mergeCell ref="A37:B37"/>
    <mergeCell ref="A21:B21"/>
    <mergeCell ref="A27:B27"/>
    <mergeCell ref="A31:B31"/>
    <mergeCell ref="A33:B33"/>
    <mergeCell ref="A34:B34"/>
    <mergeCell ref="A35:B35"/>
    <mergeCell ref="A36:B36"/>
    <mergeCell ref="B41:K41"/>
    <mergeCell ref="A39:B39"/>
    <mergeCell ref="A38:B38"/>
    <mergeCell ref="A40:B40"/>
  </mergeCells>
  <printOptions/>
  <pageMargins left="0.5905511811023623" right="0.5905511811023623" top="0.49" bottom="0.57" header="0.86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Kasia</cp:lastModifiedBy>
  <cp:lastPrinted>2009-11-12T13:02:58Z</cp:lastPrinted>
  <dcterms:created xsi:type="dcterms:W3CDTF">2004-10-05T07:26:56Z</dcterms:created>
  <dcterms:modified xsi:type="dcterms:W3CDTF">2009-11-12T13:12:34Z</dcterms:modified>
  <cp:category/>
  <cp:version/>
  <cp:contentType/>
  <cp:contentStatus/>
</cp:coreProperties>
</file>