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<sst xmlns="http://schemas.openxmlformats.org/spreadsheetml/2006/main" count="71" uniqueCount="71">
  <si>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Prognoza kwoty długu i spłat na rok 2007 i lata następne</t>
  </si>
  <si>
    <t>w złotych</t>
  </si>
  <si>
    <t>Lp.</t>
  </si>
  <si>
    <t>Wyszczególnienie</t>
  </si>
  <si>
    <t>Kwota długu na dzień 31.12.2006</t>
  </si>
  <si>
    <t>Prognoza</t>
  </si>
  <si>
    <t>1.</t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</si>
  <si>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</si>
  <si>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</si>
  <si>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</si>
  <si>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</si>
  <si>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</si>
  <si>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</si>
  <si>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</si>
  <si>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</si>
  <si>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</si>
  <si>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</si>
  <si>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</si>
  <si>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</si>
  <si>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</si>
  <si>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</si>
  <si>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</si>
  <si>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</si>
  <si>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</si>
  <si>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</si>
  <si>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</si>
  <si>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</si>
  <si>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</si>
  <si>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</si>
  <si>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</si>
  <si>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</si>
  <si>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</si>
  <si>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</si>
  <si>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</si>
  <si>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</si>
  <si>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</si>
  <si>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</si>
  <si>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</si>
  <si>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</si>
  <si>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</si>
  <si>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</si>
  <si>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</si>
  <si>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</si>
  <si>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</si>
  <si>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</si>
  <si>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</si>
  <si>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</si>
  <si>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</si>
  <si>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6.</t>
  </si>
  <si>
    <t>Relacje do dochodów (w %):</t>
  </si>
  <si>
    <t>załacznik nr 12</t>
  </si>
  <si>
    <t>inne ( w tym nadwyzka z lat ubiegłych)</t>
  </si>
  <si>
    <t>5.1</t>
  </si>
  <si>
    <t>5.2</t>
  </si>
  <si>
    <t>Przychody budżetowe (5.1+5.2)</t>
  </si>
  <si>
    <t>kredyty i pożyczki</t>
  </si>
  <si>
    <t>Rozchody</t>
  </si>
  <si>
    <t>7.</t>
  </si>
  <si>
    <t>8.</t>
  </si>
  <si>
    <t>8.1</t>
  </si>
  <si>
    <t>8.2</t>
  </si>
  <si>
    <t>8.3</t>
  </si>
  <si>
    <t>8.4</t>
  </si>
  <si>
    <t>Prognozowany wynik finansowy ((3+5)-(4+6))</t>
  </si>
  <si>
    <r>
      <t xml:space="preserve">Zobowiązania wg tytułów dłużnych- na poczatek roku budżetowego : </t>
    </r>
    <r>
      <rPr>
        <sz val="12"/>
        <rFont val="Times New Roman"/>
        <family val="1"/>
      </rPr>
      <t>(1.1+1.2+1.3)</t>
    </r>
  </si>
  <si>
    <r>
      <t xml:space="preserve">długu </t>
    </r>
    <r>
      <rPr>
        <sz val="12"/>
        <rFont val="Times New Roman"/>
        <family val="1"/>
      </rPr>
      <t xml:space="preserve">(art. 170 ust. 1)       </t>
    </r>
  </si>
  <si>
    <r>
      <t xml:space="preserve">spłaty zadłużenia </t>
    </r>
    <r>
      <rPr>
        <sz val="12"/>
        <rFont val="Times New Roman"/>
        <family val="1"/>
      </rPr>
      <t xml:space="preserve">(art. 169 ust. 1)        </t>
    </r>
  </si>
  <si>
    <r>
      <t xml:space="preserve">spłaty zadłużenia po uwzględnieniu wyłączeń </t>
    </r>
    <r>
      <rPr>
        <sz val="12"/>
        <rFont val="Times New Roman"/>
        <family val="1"/>
      </rPr>
      <t xml:space="preserve">(art. 169 ust. 3)      </t>
    </r>
  </si>
  <si>
    <t>do uchwały Rady Miejskiej w Wołczynie nr IV/16/2007</t>
  </si>
  <si>
    <t>z dnia 31.01.2007r.</t>
  </si>
  <si>
    <r>
      <t xml:space="preserve">długu po uwzględnieniu wyłączeń </t>
    </r>
    <r>
      <rPr>
        <sz val="12"/>
        <rFont val="Times New Roman"/>
        <family val="1"/>
      </rPr>
      <t>(art. 170 ust. 3)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</si>
</sst>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</numFmts>
  <fonts count="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 indent="8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vertical="center" wrapText="1"/>
    </xf>
    <xf numFmtId="10" fontId="1" fillId="0" borderId="1" xfId="17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25">
      <selection activeCell="C43" sqref="C43"/>
    </sheetView>
  </sheetViews>
  <sheetFormatPr defaultColWidth="9.00390625" defaultRowHeight="12.75"/>
  <cols>
    <col min="2" max="2" width="40.875" style="0" customWidth="1"/>
    <col min="3" max="3" width="12.875" style="0" customWidth="1"/>
    <col min="4" max="4" width="12.00390625" style="0" customWidth="1"/>
    <col min="5" max="5" width="10.875" style="0" customWidth="1"/>
    <col min="6" max="6" width="12.125" style="0" customWidth="1"/>
    <col min="7" max="7" width="10.375" style="0" customWidth="1"/>
    <col min="8" max="8" width="10.625" style="0" customWidth="1"/>
    <col min="9" max="9" width="11.00390625" style="0" customWidth="1"/>
  </cols>
  <sheetData>
    <row r="1" spans="1:9" ht="15.75">
      <c r="A1" s="1"/>
      <c r="B1" s="1"/>
      <c r="C1" s="1"/>
      <c r="D1" s="1" t="s">
        <v>50</v>
      </c>
      <c r="E1" s="1"/>
      <c r="F1" s="1"/>
      <c r="G1" s="1"/>
      <c r="H1" s="1"/>
      <c r="I1" s="1"/>
    </row>
    <row r="2" spans="1:9" ht="15.75">
      <c r="A2" s="1"/>
      <c r="B2" s="1"/>
      <c r="C2" s="1"/>
      <c r="D2" s="1" t="s">
        <v>68</v>
      </c>
      <c r="E2" s="1"/>
      <c r="F2" s="1"/>
      <c r="G2" s="1"/>
      <c r="H2" s="1"/>
      <c r="I2" s="1"/>
    </row>
    <row r="3" spans="1:9" ht="15.75">
      <c r="A3" s="1"/>
      <c r="B3" s="1"/>
      <c r="C3" s="1"/>
      <c r="D3" s="1" t="s">
        <v>69</v>
      </c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>
      <c r="A6" s="1"/>
      <c r="B6" s="1"/>
      <c r="C6" s="1"/>
      <c r="D6" s="1"/>
      <c r="E6" s="1"/>
      <c r="F6" s="1"/>
      <c r="G6" s="1"/>
      <c r="H6" s="1"/>
      <c r="I6" s="2" t="s">
        <v>1</v>
      </c>
    </row>
    <row r="7" spans="1:9" ht="15.75" customHeight="1">
      <c r="A7" s="21" t="s">
        <v>2</v>
      </c>
      <c r="B7" s="21" t="s">
        <v>3</v>
      </c>
      <c r="C7" s="22" t="s">
        <v>4</v>
      </c>
      <c r="D7" s="24" t="s">
        <v>5</v>
      </c>
      <c r="E7" s="24"/>
      <c r="F7" s="24"/>
      <c r="G7" s="24"/>
      <c r="H7" s="24"/>
      <c r="I7" s="24"/>
    </row>
    <row r="8" spans="1:9" ht="48" customHeight="1">
      <c r="A8" s="21"/>
      <c r="B8" s="21"/>
      <c r="C8" s="23"/>
      <c r="D8" s="3">
        <v>2007</v>
      </c>
      <c r="E8" s="3">
        <v>2008</v>
      </c>
      <c r="F8" s="3">
        <v>2009</v>
      </c>
      <c r="G8" s="3">
        <v>2010</v>
      </c>
      <c r="H8" s="3">
        <v>2011</v>
      </c>
      <c r="I8" s="3">
        <v>2012</v>
      </c>
    </row>
    <row r="9" spans="1:9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47.25">
      <c r="A10" s="5" t="s">
        <v>6</v>
      </c>
      <c r="B10" s="6" t="s">
        <v>64</v>
      </c>
      <c r="C10" s="5">
        <f>C11+C15+C20</f>
        <v>8415793</v>
      </c>
      <c r="D10" s="5">
        <f aca="true" t="shared" si="0" ref="D10:I10">D11+D15+D20</f>
        <v>7534500</v>
      </c>
      <c r="E10" s="5">
        <f t="shared" si="0"/>
        <v>8724240</v>
      </c>
      <c r="F10" s="5">
        <f t="shared" si="0"/>
        <v>7491740</v>
      </c>
      <c r="G10" s="5">
        <f t="shared" si="0"/>
        <v>6161000</v>
      </c>
      <c r="H10" s="5">
        <f t="shared" si="0"/>
        <v>4840500</v>
      </c>
      <c r="I10" s="5">
        <f t="shared" si="0"/>
        <v>3796000</v>
      </c>
    </row>
    <row r="11" spans="1:9" ht="30" customHeight="1">
      <c r="A11" s="7" t="s">
        <v>7</v>
      </c>
      <c r="B11" s="8" t="s">
        <v>8</v>
      </c>
      <c r="C11" s="9">
        <f>C12+C13+C14</f>
        <v>7925000</v>
      </c>
      <c r="D11" s="9">
        <f aca="true" t="shared" si="1" ref="D11:I11">D12+D13+D14</f>
        <v>6862500</v>
      </c>
      <c r="E11" s="9">
        <f t="shared" si="1"/>
        <v>6422000</v>
      </c>
      <c r="F11" s="9">
        <f t="shared" si="1"/>
        <v>7491740</v>
      </c>
      <c r="G11" s="9">
        <f t="shared" si="1"/>
        <v>6161000</v>
      </c>
      <c r="H11" s="9">
        <f t="shared" si="1"/>
        <v>4840500</v>
      </c>
      <c r="I11" s="9">
        <f t="shared" si="1"/>
        <v>3796000</v>
      </c>
    </row>
    <row r="12" spans="1:9" ht="15.75">
      <c r="A12" s="4" t="s">
        <v>9</v>
      </c>
      <c r="B12" s="10" t="s">
        <v>10</v>
      </c>
      <c r="C12" s="11">
        <v>7925000</v>
      </c>
      <c r="D12" s="12"/>
      <c r="E12" s="11"/>
      <c r="F12" s="11"/>
      <c r="G12" s="11"/>
      <c r="H12" s="11"/>
      <c r="I12" s="11"/>
    </row>
    <row r="13" spans="1:9" ht="15.75">
      <c r="A13" s="4" t="s">
        <v>11</v>
      </c>
      <c r="B13" s="10" t="s">
        <v>12</v>
      </c>
      <c r="C13" s="11"/>
      <c r="D13" s="11">
        <v>6862500</v>
      </c>
      <c r="E13" s="11">
        <v>6422000</v>
      </c>
      <c r="F13" s="11">
        <v>7491740</v>
      </c>
      <c r="G13" s="11">
        <v>6161000</v>
      </c>
      <c r="H13" s="11">
        <v>4840500</v>
      </c>
      <c r="I13" s="11">
        <v>3796000</v>
      </c>
    </row>
    <row r="14" spans="1:9" ht="15.75">
      <c r="A14" s="4" t="s">
        <v>13</v>
      </c>
      <c r="B14" s="10" t="s">
        <v>14</v>
      </c>
      <c r="C14" s="12"/>
      <c r="D14" s="12"/>
      <c r="E14" s="12"/>
      <c r="F14" s="12"/>
      <c r="G14" s="12"/>
      <c r="H14" s="12"/>
      <c r="I14" s="12"/>
    </row>
    <row r="15" spans="1:9" ht="34.5" customHeight="1">
      <c r="A15" s="7" t="s">
        <v>15</v>
      </c>
      <c r="B15" s="8" t="s">
        <v>16</v>
      </c>
      <c r="C15" s="9">
        <f>C16+C17</f>
        <v>0</v>
      </c>
      <c r="D15" s="9">
        <f aca="true" t="shared" si="2" ref="D15:I15">D16+D17</f>
        <v>672000</v>
      </c>
      <c r="E15" s="9">
        <f t="shared" si="2"/>
        <v>2302240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</row>
    <row r="16" spans="1:9" ht="15.75">
      <c r="A16" s="4" t="s">
        <v>17</v>
      </c>
      <c r="B16" s="10" t="s">
        <v>18</v>
      </c>
      <c r="C16" s="12"/>
      <c r="D16" s="12"/>
      <c r="E16" s="12"/>
      <c r="F16" s="12"/>
      <c r="G16" s="12"/>
      <c r="H16" s="12"/>
      <c r="I16" s="12"/>
    </row>
    <row r="17" spans="1:9" ht="15.75">
      <c r="A17" s="4" t="s">
        <v>19</v>
      </c>
      <c r="B17" s="10" t="s">
        <v>20</v>
      </c>
      <c r="C17" s="12"/>
      <c r="D17" s="11">
        <v>672000</v>
      </c>
      <c r="E17" s="11">
        <v>2302240</v>
      </c>
      <c r="F17" s="12"/>
      <c r="G17" s="12"/>
      <c r="H17" s="12"/>
      <c r="I17" s="12"/>
    </row>
    <row r="18" spans="1:9" ht="15.75">
      <c r="A18" s="4"/>
      <c r="B18" s="13" t="s">
        <v>21</v>
      </c>
      <c r="C18" s="12"/>
      <c r="D18" s="12"/>
      <c r="E18" s="12"/>
      <c r="F18" s="12"/>
      <c r="G18" s="12"/>
      <c r="H18" s="12"/>
      <c r="I18" s="12"/>
    </row>
    <row r="19" spans="1:9" ht="15.75">
      <c r="A19" s="4" t="s">
        <v>22</v>
      </c>
      <c r="B19" s="10" t="s">
        <v>23</v>
      </c>
      <c r="C19" s="12"/>
      <c r="D19" s="12"/>
      <c r="E19" s="12"/>
      <c r="F19" s="12"/>
      <c r="G19" s="12"/>
      <c r="H19" s="12"/>
      <c r="I19" s="12"/>
    </row>
    <row r="20" spans="1:9" ht="30.75" customHeight="1">
      <c r="A20" s="7" t="s">
        <v>24</v>
      </c>
      <c r="B20" s="8" t="s">
        <v>25</v>
      </c>
      <c r="C20" s="7">
        <f>C21+C22</f>
        <v>490793</v>
      </c>
      <c r="D20" s="7">
        <f aca="true" t="shared" si="3" ref="D20:I20">D21+D22</f>
        <v>0</v>
      </c>
      <c r="E20" s="7">
        <f t="shared" si="3"/>
        <v>0</v>
      </c>
      <c r="F20" s="7">
        <f t="shared" si="3"/>
        <v>0</v>
      </c>
      <c r="G20" s="7">
        <f t="shared" si="3"/>
        <v>0</v>
      </c>
      <c r="H20" s="7">
        <f t="shared" si="3"/>
        <v>0</v>
      </c>
      <c r="I20" s="7">
        <f t="shared" si="3"/>
        <v>0</v>
      </c>
    </row>
    <row r="21" spans="1:9" ht="15.75">
      <c r="A21" s="4" t="s">
        <v>26</v>
      </c>
      <c r="B21" s="14" t="s">
        <v>27</v>
      </c>
      <c r="C21" s="4">
        <v>490793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.75">
      <c r="A22" s="4" t="s">
        <v>28</v>
      </c>
      <c r="B22" s="14" t="s">
        <v>29</v>
      </c>
      <c r="C22" s="1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27" customHeight="1">
      <c r="A23" s="5">
        <v>2</v>
      </c>
      <c r="B23" s="6" t="s">
        <v>30</v>
      </c>
      <c r="C23" s="5">
        <f>C24+C28+C29</f>
        <v>1909521</v>
      </c>
      <c r="D23" s="5">
        <f aca="true" t="shared" si="4" ref="D23:I23">D24+D28+D29</f>
        <v>1482500</v>
      </c>
      <c r="E23" s="5">
        <f t="shared" si="4"/>
        <v>1582500</v>
      </c>
      <c r="F23" s="5">
        <f t="shared" si="4"/>
        <v>1680740</v>
      </c>
      <c r="G23" s="5">
        <f t="shared" si="4"/>
        <v>1610500</v>
      </c>
      <c r="H23" s="5">
        <f t="shared" si="4"/>
        <v>1269500</v>
      </c>
      <c r="I23" s="5">
        <f t="shared" si="4"/>
        <v>1215500</v>
      </c>
    </row>
    <row r="24" spans="1:9" ht="39" customHeight="1">
      <c r="A24" s="5" t="s">
        <v>31</v>
      </c>
      <c r="B24" s="6" t="s">
        <v>32</v>
      </c>
      <c r="C24" s="5">
        <f>C25+C26+C27</f>
        <v>1062500</v>
      </c>
      <c r="D24" s="5">
        <f aca="true" t="shared" si="5" ref="D24:I24">D25+D26+D27</f>
        <v>1112500</v>
      </c>
      <c r="E24" s="5">
        <f t="shared" si="5"/>
        <v>1232500</v>
      </c>
      <c r="F24" s="5">
        <f t="shared" si="5"/>
        <v>1330740</v>
      </c>
      <c r="G24" s="5">
        <f t="shared" si="5"/>
        <v>1320500</v>
      </c>
      <c r="H24" s="5">
        <f t="shared" si="5"/>
        <v>1044500</v>
      </c>
      <c r="I24" s="5">
        <f t="shared" si="5"/>
        <v>1044500</v>
      </c>
    </row>
    <row r="25" spans="1:9" ht="15.75">
      <c r="A25" s="4" t="s">
        <v>33</v>
      </c>
      <c r="B25" s="10" t="s">
        <v>34</v>
      </c>
      <c r="C25" s="11">
        <v>1062500</v>
      </c>
      <c r="D25" s="11">
        <v>1112500</v>
      </c>
      <c r="E25" s="11">
        <v>1232500</v>
      </c>
      <c r="F25" s="11">
        <v>1330740</v>
      </c>
      <c r="G25" s="11">
        <v>1320500</v>
      </c>
      <c r="H25" s="11">
        <v>1044500</v>
      </c>
      <c r="I25" s="11">
        <v>1044500</v>
      </c>
    </row>
    <row r="26" spans="1:9" ht="17.25" customHeight="1">
      <c r="A26" s="4" t="s">
        <v>35</v>
      </c>
      <c r="B26" s="10" t="s">
        <v>36</v>
      </c>
      <c r="C26" s="11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15.75">
      <c r="A27" s="4" t="s">
        <v>37</v>
      </c>
      <c r="B27" s="10" t="s">
        <v>38</v>
      </c>
      <c r="C27" s="11"/>
      <c r="D27" s="11">
        <v>0</v>
      </c>
      <c r="E27" s="11"/>
      <c r="F27" s="11">
        <v>0</v>
      </c>
      <c r="G27" s="11">
        <v>0</v>
      </c>
      <c r="H27" s="11">
        <v>0</v>
      </c>
      <c r="I27" s="11">
        <v>0</v>
      </c>
    </row>
    <row r="28" spans="1:9" ht="31.5">
      <c r="A28" s="7" t="s">
        <v>39</v>
      </c>
      <c r="B28" s="8" t="s">
        <v>40</v>
      </c>
      <c r="C28" s="9">
        <v>490793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/>
    </row>
    <row r="29" spans="1:9" ht="21" customHeight="1">
      <c r="A29" s="7" t="s">
        <v>41</v>
      </c>
      <c r="B29" s="8" t="s">
        <v>42</v>
      </c>
      <c r="C29" s="9">
        <v>356228</v>
      </c>
      <c r="D29" s="9">
        <v>370000</v>
      </c>
      <c r="E29" s="9">
        <v>350000</v>
      </c>
      <c r="F29" s="9">
        <v>350000</v>
      </c>
      <c r="G29" s="9">
        <v>290000</v>
      </c>
      <c r="H29" s="9">
        <v>225000</v>
      </c>
      <c r="I29" s="9">
        <v>171000</v>
      </c>
    </row>
    <row r="30" spans="1:9" ht="23.25" customHeight="1">
      <c r="A30" s="5" t="s">
        <v>43</v>
      </c>
      <c r="B30" s="6" t="s">
        <v>44</v>
      </c>
      <c r="C30" s="5">
        <v>26394156</v>
      </c>
      <c r="D30" s="5">
        <v>27925023</v>
      </c>
      <c r="E30" s="5">
        <v>36289188</v>
      </c>
      <c r="F30" s="5">
        <v>29697286</v>
      </c>
      <c r="G30" s="5">
        <v>29395000</v>
      </c>
      <c r="H30" s="5">
        <v>29700000</v>
      </c>
      <c r="I30" s="5">
        <v>30045000</v>
      </c>
    </row>
    <row r="31" spans="1:9" ht="23.25" customHeight="1">
      <c r="A31" s="5" t="s">
        <v>45</v>
      </c>
      <c r="B31" s="6" t="s">
        <v>46</v>
      </c>
      <c r="C31" s="15">
        <v>26102680</v>
      </c>
      <c r="D31" s="15">
        <v>28696662</v>
      </c>
      <c r="E31" s="15">
        <v>37358928</v>
      </c>
      <c r="F31" s="15">
        <v>27492278</v>
      </c>
      <c r="G31" s="15">
        <v>28174000</v>
      </c>
      <c r="H31" s="15">
        <v>28812000</v>
      </c>
      <c r="I31" s="15">
        <v>29558026</v>
      </c>
    </row>
    <row r="32" spans="1:9" ht="23.25" customHeight="1">
      <c r="A32" s="5" t="s">
        <v>47</v>
      </c>
      <c r="B32" s="6" t="s">
        <v>54</v>
      </c>
      <c r="C32" s="15">
        <f>C33+C34</f>
        <v>1325510</v>
      </c>
      <c r="D32" s="15">
        <f aca="true" t="shared" si="6" ref="D32:I32">D33+D34</f>
        <v>1947415</v>
      </c>
      <c r="E32" s="15">
        <f t="shared" si="6"/>
        <v>2302240</v>
      </c>
      <c r="F32" s="15">
        <f t="shared" si="6"/>
        <v>0</v>
      </c>
      <c r="G32" s="15">
        <f t="shared" si="6"/>
        <v>874268</v>
      </c>
      <c r="H32" s="15">
        <f t="shared" si="6"/>
        <v>774768</v>
      </c>
      <c r="I32" s="15">
        <f t="shared" si="6"/>
        <v>618268</v>
      </c>
    </row>
    <row r="33" spans="1:9" ht="27" customHeight="1">
      <c r="A33" s="5" t="s">
        <v>52</v>
      </c>
      <c r="B33" s="18" t="s">
        <v>55</v>
      </c>
      <c r="C33" s="15">
        <v>0</v>
      </c>
      <c r="D33" s="15">
        <v>672000</v>
      </c>
      <c r="E33" s="15">
        <v>2302240</v>
      </c>
      <c r="F33" s="15">
        <v>0</v>
      </c>
      <c r="G33" s="15">
        <v>0</v>
      </c>
      <c r="H33" s="15">
        <v>0</v>
      </c>
      <c r="I33" s="15">
        <v>0</v>
      </c>
    </row>
    <row r="34" spans="1:9" ht="27" customHeight="1">
      <c r="A34" s="5" t="s">
        <v>53</v>
      </c>
      <c r="B34" s="18" t="s">
        <v>51</v>
      </c>
      <c r="C34" s="15">
        <v>1325510</v>
      </c>
      <c r="D34" s="15">
        <v>1275415</v>
      </c>
      <c r="E34" s="15">
        <v>0</v>
      </c>
      <c r="F34" s="15">
        <v>0</v>
      </c>
      <c r="G34" s="15">
        <v>874268</v>
      </c>
      <c r="H34" s="15">
        <v>774768</v>
      </c>
      <c r="I34" s="15">
        <v>618268</v>
      </c>
    </row>
    <row r="35" spans="1:9" ht="21.75" customHeight="1">
      <c r="A35" s="5" t="s">
        <v>48</v>
      </c>
      <c r="B35" s="6" t="s">
        <v>56</v>
      </c>
      <c r="C35" s="15">
        <v>1616986</v>
      </c>
      <c r="D35" s="15">
        <v>1175776</v>
      </c>
      <c r="E35" s="15">
        <v>1232500</v>
      </c>
      <c r="F35" s="15">
        <v>1330740</v>
      </c>
      <c r="G35" s="15">
        <v>1320500</v>
      </c>
      <c r="H35" s="15">
        <v>1044500</v>
      </c>
      <c r="I35" s="15">
        <v>1044500</v>
      </c>
    </row>
    <row r="36" spans="1:9" ht="28.5" customHeight="1">
      <c r="A36" s="5" t="s">
        <v>57</v>
      </c>
      <c r="B36" s="6" t="s">
        <v>63</v>
      </c>
      <c r="C36" s="15">
        <f>(C30+C32)-(C31+C35)</f>
        <v>0</v>
      </c>
      <c r="D36" s="15">
        <f aca="true" t="shared" si="7" ref="D36:I36">(D30+D32)-(D31+D35)</f>
        <v>0</v>
      </c>
      <c r="E36" s="15">
        <f t="shared" si="7"/>
        <v>0</v>
      </c>
      <c r="F36" s="15">
        <f t="shared" si="7"/>
        <v>874268</v>
      </c>
      <c r="G36" s="15">
        <f t="shared" si="7"/>
        <v>774768</v>
      </c>
      <c r="H36" s="15">
        <f t="shared" si="7"/>
        <v>618268</v>
      </c>
      <c r="I36" s="15">
        <f t="shared" si="7"/>
        <v>60742</v>
      </c>
    </row>
    <row r="37" spans="1:9" ht="15.75">
      <c r="A37" s="5" t="s">
        <v>58</v>
      </c>
      <c r="B37" s="6" t="s">
        <v>49</v>
      </c>
      <c r="C37" s="16"/>
      <c r="D37" s="16"/>
      <c r="E37" s="16"/>
      <c r="F37" s="16"/>
      <c r="G37" s="16"/>
      <c r="H37" s="16"/>
      <c r="I37" s="16"/>
    </row>
    <row r="38" spans="1:9" ht="15.75">
      <c r="A38" s="7" t="s">
        <v>59</v>
      </c>
      <c r="B38" s="17" t="s">
        <v>65</v>
      </c>
      <c r="C38" s="19">
        <f>(C10-C24-C28)/C30</f>
        <v>0.2600007365266766</v>
      </c>
      <c r="D38" s="19">
        <f aca="true" t="shared" si="8" ref="D38:I38">(D10-D24-D28)/D30</f>
        <v>0.22997295293185613</v>
      </c>
      <c r="E38" s="19">
        <f t="shared" si="8"/>
        <v>0.20644551209026776</v>
      </c>
      <c r="F38" s="19">
        <f t="shared" si="8"/>
        <v>0.20746003523689</v>
      </c>
      <c r="G38" s="19">
        <f t="shared" si="8"/>
        <v>0.1646708623915632</v>
      </c>
      <c r="H38" s="19">
        <f t="shared" si="8"/>
        <v>0.12781144781144782</v>
      </c>
      <c r="I38" s="19">
        <f t="shared" si="8"/>
        <v>0.09157929772008654</v>
      </c>
    </row>
    <row r="39" spans="1:9" ht="31.5">
      <c r="A39" s="7" t="s">
        <v>60</v>
      </c>
      <c r="B39" s="17" t="s">
        <v>70</v>
      </c>
      <c r="C39" s="19">
        <f>(C11+C15-C24)/C30</f>
        <v>0.2600007365266766</v>
      </c>
      <c r="D39" s="19">
        <f aca="true" t="shared" si="9" ref="D39:I39">(D11+D15-D24)/D30</f>
        <v>0.22997295293185613</v>
      </c>
      <c r="E39" s="19">
        <f t="shared" si="9"/>
        <v>0.20644551209026776</v>
      </c>
      <c r="F39" s="19">
        <f t="shared" si="9"/>
        <v>0.20746003523689</v>
      </c>
      <c r="G39" s="19">
        <f t="shared" si="9"/>
        <v>0.1646708623915632</v>
      </c>
      <c r="H39" s="19">
        <f>(H11+H15-H24)/H30</f>
        <v>0.12781144781144782</v>
      </c>
      <c r="I39" s="19">
        <f t="shared" si="9"/>
        <v>0.09157929772008654</v>
      </c>
    </row>
    <row r="40" spans="1:9" ht="15.75">
      <c r="A40" s="7" t="s">
        <v>61</v>
      </c>
      <c r="B40" s="17" t="s">
        <v>66</v>
      </c>
      <c r="C40" s="19">
        <f>C23/C30</f>
        <v>0.07234635576147992</v>
      </c>
      <c r="D40" s="19">
        <f aca="true" t="shared" si="10" ref="D40:I40">D23/D30</f>
        <v>0.053088586534020044</v>
      </c>
      <c r="E40" s="19">
        <f t="shared" si="10"/>
        <v>0.043608030028117466</v>
      </c>
      <c r="F40" s="19">
        <f t="shared" si="10"/>
        <v>0.0565957441363497</v>
      </c>
      <c r="G40" s="19">
        <f t="shared" si="10"/>
        <v>0.0547882292906957</v>
      </c>
      <c r="H40" s="19">
        <f t="shared" si="10"/>
        <v>0.042744107744107744</v>
      </c>
      <c r="I40" s="19">
        <f t="shared" si="10"/>
        <v>0.04045598269262773</v>
      </c>
    </row>
    <row r="41" spans="1:9" ht="31.5">
      <c r="A41" s="7" t="s">
        <v>62</v>
      </c>
      <c r="B41" s="17" t="s">
        <v>67</v>
      </c>
      <c r="C41" s="19">
        <f>(C24+C29)/C30</f>
        <v>0.0537515956183634</v>
      </c>
      <c r="D41" s="19">
        <f aca="true" t="shared" si="11" ref="D41:I41">(D24+D29)/D30</f>
        <v>0.053088586534020044</v>
      </c>
      <c r="E41" s="19">
        <f t="shared" si="11"/>
        <v>0.043608030028117466</v>
      </c>
      <c r="F41" s="19">
        <f t="shared" si="11"/>
        <v>0.0565957441363497</v>
      </c>
      <c r="G41" s="19">
        <f t="shared" si="11"/>
        <v>0.0547882292906957</v>
      </c>
      <c r="H41" s="19">
        <f t="shared" si="11"/>
        <v>0.042744107744107744</v>
      </c>
      <c r="I41" s="19">
        <f t="shared" si="11"/>
        <v>0.04045598269262773</v>
      </c>
    </row>
  </sheetData>
  <mergeCells count="5">
    <mergeCell ref="A5:I5"/>
    <mergeCell ref="A7:A8"/>
    <mergeCell ref="B7:B8"/>
    <mergeCell ref="C7:C8"/>
    <mergeCell ref="D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2007-02-02T11:41:58Z</cp:lastPrinted>
  <dcterms:created xsi:type="dcterms:W3CDTF">1997-02-26T13:46:56Z</dcterms:created>
  <dcterms:modified xsi:type="dcterms:W3CDTF">2007-02-02T11:46:15Z</dcterms:modified>
  <cp:category/>
  <cp:version/>
  <cp:contentType/>
  <cp:contentStatus/>
</cp:coreProperties>
</file>