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<sst xmlns="http://schemas.openxmlformats.org/spreadsheetml/2006/main" count="147" uniqueCount="110">
  <si>
    <t>Dział</t>
  </si>
  <si>
    <t>0 10</t>
  </si>
  <si>
    <t>Rolnictwo i łowiectwo</t>
  </si>
  <si>
    <t xml:space="preserve"> </t>
  </si>
  <si>
    <t>Wyszczególnienie</t>
  </si>
  <si>
    <t>0 49</t>
  </si>
  <si>
    <t>Wpływy z innych lokalnych opłat pobieranych przez jednostki samorządu terytorialnego na podstawie odrębnych ustaw (oplata za kolczykowanie zwierząt)</t>
  </si>
  <si>
    <t>0 69</t>
  </si>
  <si>
    <t>Wpływy z różnych opłat (oplata za świadectwa miejsca pochodzenia zwierząt)</t>
  </si>
  <si>
    <t>0 20</t>
  </si>
  <si>
    <t>Leśnictwo</t>
  </si>
  <si>
    <t>0 75</t>
  </si>
  <si>
    <t>0 83</t>
  </si>
  <si>
    <t>Wpływy z usług</t>
  </si>
  <si>
    <t>Gospodarka mieszkaniowa</t>
  </si>
  <si>
    <t xml:space="preserve"> 0 47</t>
  </si>
  <si>
    <t xml:space="preserve">0 75 </t>
  </si>
  <si>
    <t>0 84</t>
  </si>
  <si>
    <t>0 92</t>
  </si>
  <si>
    <t>Administracja publiczna</t>
  </si>
  <si>
    <t>Dotacje celowe otrzymane z budżetu państwa na zadania bieżące realizowane przez gminę na podstawie porozumień z organami administracji rządowej</t>
  </si>
  <si>
    <t>Urzędy naczelnych organów władzy państwowej ,kontroli i ochrony prawa oraz sądownictwa</t>
  </si>
  <si>
    <t>Bezpieczeńswo publiczne i ochrona przeciwpożarowa</t>
  </si>
  <si>
    <t>0 57</t>
  </si>
  <si>
    <t>Grzywny, mandaty i inne kary pieniężne od ludności</t>
  </si>
  <si>
    <t>Dochody od osób prawnych , od osób fizycznych i od innych jednostek nie posiadajacych osobowosci prawnej</t>
  </si>
  <si>
    <t>0 35</t>
  </si>
  <si>
    <t>Podatek od działalności gospodarczej osób fizycznych, opłacany w formie karty podatkowej</t>
  </si>
  <si>
    <t>0 31</t>
  </si>
  <si>
    <t>0 32</t>
  </si>
  <si>
    <t>Podatek rolny</t>
  </si>
  <si>
    <t>0 33</t>
  </si>
  <si>
    <t>Podatek leśny</t>
  </si>
  <si>
    <t>0 34</t>
  </si>
  <si>
    <t>Podatek od środków transportowych</t>
  </si>
  <si>
    <t>0 56</t>
  </si>
  <si>
    <t>Zaległości z podatków zniesionych</t>
  </si>
  <si>
    <t>0 36</t>
  </si>
  <si>
    <t>Podatek od spadków i darowizn</t>
  </si>
  <si>
    <t>0 37</t>
  </si>
  <si>
    <t>Podatek od posiadania psów</t>
  </si>
  <si>
    <t>0 45</t>
  </si>
  <si>
    <t>Wpływy z opłaty skarbowej</t>
  </si>
  <si>
    <t>0 41</t>
  </si>
  <si>
    <t>0 01</t>
  </si>
  <si>
    <t>Podatek dochodowy od osób fizycznych</t>
  </si>
  <si>
    <t>0 02</t>
  </si>
  <si>
    <t>Podatek dochodowy od osób prawnych</t>
  </si>
  <si>
    <t>Różne rozliczenia</t>
  </si>
  <si>
    <t>Ochrona zdrowia</t>
  </si>
  <si>
    <t>0 48</t>
  </si>
  <si>
    <t>Wpływy z opłat za zezwolenia na sprzedaż alkoholu</t>
  </si>
  <si>
    <t>Opieka społeczna</t>
  </si>
  <si>
    <t xml:space="preserve">Gospodarka komunalna i ochrona środowiska </t>
  </si>
  <si>
    <t>Działalność usługowa</t>
  </si>
  <si>
    <t>0 76</t>
  </si>
  <si>
    <t>Wpływy z tytułu przekształcenia prawa użytkowania wieczystego przysługującego osobom fizycznym w prawo własności</t>
  </si>
  <si>
    <t>0 97</t>
  </si>
  <si>
    <t>Kultura fizyczna i sport</t>
  </si>
  <si>
    <t>Dochody Ogółem</t>
  </si>
  <si>
    <t>Podatek od nieruchomości</t>
  </si>
  <si>
    <t>Wpływy z opłaty administracyjnej za czynności urzędowe</t>
  </si>
  <si>
    <t>Subwencje ogólne z budżetu państwa</t>
  </si>
  <si>
    <t>Wpływy z różnych dochodów</t>
  </si>
  <si>
    <t>Wpływy z opłat za zarząd, użytkowanie i użytkowanie wieczyste</t>
  </si>
  <si>
    <t>Wpływy z różnych opłat</t>
  </si>
  <si>
    <t>Oświata i wychowanie</t>
  </si>
  <si>
    <t>Edukacyjna opieka wychowawcza</t>
  </si>
  <si>
    <t>Paragraf- źródło</t>
  </si>
  <si>
    <t xml:space="preserve">Wpływy ze sprzedaży wyrobów i składników majątkowych  </t>
  </si>
  <si>
    <t>część oświatowa</t>
  </si>
  <si>
    <t>część podstawowa</t>
  </si>
  <si>
    <t>%( 5:4)</t>
  </si>
  <si>
    <t>WG WAŻNIEJSZYCH ŹRÓDEŁ I DZIAŁÓW KLASYFIKACJI (w zł)</t>
  </si>
  <si>
    <t>Pozostałe odsetki                                              (odsetki od środków na rachunkach bankowych)</t>
  </si>
  <si>
    <t>0 50</t>
  </si>
  <si>
    <t>Podatek od czynności cywilnoprawnych</t>
  </si>
  <si>
    <t>0 43</t>
  </si>
  <si>
    <t>RAZEM</t>
  </si>
  <si>
    <t>0 91</t>
  </si>
  <si>
    <t>Odsetki od nieterminowych wpłat z tytułu podatków i opłat</t>
  </si>
  <si>
    <t>Kultura i ochrona dziedzictwa narodowego</t>
  </si>
  <si>
    <t>Wpływy z opłaty targowej</t>
  </si>
  <si>
    <t>Wykonanie</t>
  </si>
  <si>
    <t>Odsetki od nieterminowych wpłat z tytułu podatków i oplat</t>
  </si>
  <si>
    <t>Podatek do czynności cywilnoprawnych</t>
  </si>
  <si>
    <t>Odsetki od nieter.wpłat z tyt podatków i opłat</t>
  </si>
  <si>
    <t>Dotacje celowe otrzymane z powiatu na zadania bieżące realizowane na podstawie porozumień (umów) między jednostkami samorządu terytorialnego(dot.dla ZPiT Modrzewiacy)</t>
  </si>
  <si>
    <t>Środki na dofinansowanie własnych inwestycji gmin (związków gmin) , powiatów (związków powiatów), samorządów województw , pozyskane z innych źródeł (UKFiS- budowa hali)</t>
  </si>
  <si>
    <t xml:space="preserve">Pozostałe odsetki </t>
  </si>
  <si>
    <t>Środki na dofinansowanie własnych zadań bieżących gmin (związków gmin) , powiatów (związków powiatów), samorządów województw , pozyskane z innych źródeł (dożywianie uczniów, dzieci byłych pracowników PGR)</t>
  </si>
  <si>
    <t>Wpływy z róznych opłat</t>
  </si>
  <si>
    <t>Wykonanie dochodów gminy za I półrocze 2003 rok.</t>
  </si>
  <si>
    <t>Plan na 2003r.</t>
  </si>
  <si>
    <t>Dotacje celowe otrzymane z powiatu na zadania bieżące realizowane na podstawie porozumień (umów) między jednostkami samorządu terytorialnego</t>
  </si>
  <si>
    <t>Dotacje celowe otrzymane z funduszy celowych na finansowanie lub dofinansowanie kosztów realizacji inwestycji i zakupów inwestycyjnych jednostek sektora finansów publicznych - dotacje z Powiatowego Funduszu Ochrony Środowiska i Gospodarki Wodnej  na zadanie: Wykonanie sieci kanalizacyjnej wsi Gierałcice wraz z rurociagiem tłocznym , z przyłączem do sieci Domu Opieki Społecznej w Gierałcicach oraz podpięciem do oczyszczalni ścieków Wołczyn</t>
  </si>
  <si>
    <t xml:space="preserve">Dochody z najmu i dzierżawy składników majątkowych Skarbu Państwa , jednostek samorządu terytorialnego lub innych jednostek zaliczanych do sektora finansów publicznych oraz innych umów o podobnym charakterze 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</si>
  <si>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</si>
  <si>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(zwiazków gmin)  ustawami (zakup książek)</t>
  </si>
  <si>
    <t>Dotacje celowe otrzymane z budżetu państwa na realizacje zadań bieżących z zakresu administracji rządowej oraz innych zadań zleconych gminie ( związkom  gmin) ustawami(oświatlenie uliczne)</t>
  </si>
  <si>
    <t>Dotacje celowe z funduszy celowych na finansowanie lub dofinansowanie kosztów realizacji inwestycji i zakupów inwestycyjnych jednostek sektora finansów publicznych (datacja z Powiatowego Funduszu Ochrony Środowiska i Gospodarki Wodnej na zadanie: Rozbudowa gminnego komunalnego wysypiska odpadów w Wierzbicy Górnej)</t>
  </si>
  <si>
    <t xml:space="preserve">Dotacje celowe otrzymane z budżetu państwa na realizacje zadań bieżących z zakresu administracji rządowej oraz innych zadań zleconych gminie (zwiazkom gmin) ustawami                                                          -urzędy wojewódzkie                         </t>
  </si>
  <si>
    <t>dotacje celowe otrzymane z budżetu państwa na realizacje własnych zadań bieżących gmin (związków gmin)                                                     - dożywianie uczniów-  25200                                 -dodatki mieszkaniowe-151282</t>
  </si>
  <si>
    <t>0 74</t>
  </si>
  <si>
    <t>Dywidendy i kwoty uzyskane ze zbycia praw majatkowych</t>
  </si>
  <si>
    <t>Środki na dofinansowanie własnych inwestycji gmin ( związków gmin) , powiatów (zwiazków powiatów) , samorządów województw pozyskane z innych źródeł- środki z AWRSP na oczyszczalnie ścieków w Wierzbicy Górnej</t>
  </si>
  <si>
    <t>Dotacje celowe otrzymane z budżetu                   państwa na realizacje zadań bieżących z zakresu administracji rządowej oraz innych zadań zleconych gminie (zwiazkom gmin) ustawami                                                               -aktualizacja rej. wyborców-1076                           - wybory uzupełniajace- 3726                                         -referendum-50674</t>
  </si>
  <si>
    <t xml:space="preserve">część rekompensująca:                                                                                                                                       - z tytułu częściowej likwidacji podatku od środków transportowych -317401                          - z tyt.  ulgi pod.- 76806                                                                                                                                                                                                    </t>
  </si>
  <si>
    <t>Dotacje celowe otrzymane z budżetu państwa na realizacje własnych zadań bieżących gmin (związków gmin)                                                     - ZFŚS emerytów i rencistów- 26388                                                       - komisje kwalifikacyjne - 468</t>
  </si>
  <si>
    <t xml:space="preserve">Dotacje celowe otrzymane z budżetu państwa na realizacje zadań bieżących z zakresu administracji rządowej oraz innych zadań zleconych gminie (związków gmin) ustawami                                                        - skła. na ub.zdr.-   18498                                      - zasiłki i pom.w.nat.-     538809                            - zasiłki rodz.,piel, wych.-  26551                            - ośrod.pom.społ.- 78003                                    - wyprawka szkolna - zasiłki celowe-  3510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</si>
</sst>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0" fillId="0" borderId="5" xfId="17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9" fontId="0" fillId="0" borderId="5" xfId="17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9" fontId="0" fillId="0" borderId="4" xfId="17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9" fontId="0" fillId="0" borderId="5" xfId="17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view="pageBreakPreview" zoomScale="60" workbookViewId="0" topLeftCell="A77">
      <selection activeCell="E80" sqref="E80"/>
    </sheetView>
  </sheetViews>
  <sheetFormatPr defaultColWidth="9.00390625" defaultRowHeight="12.75"/>
  <cols>
    <col min="1" max="1" width="9.00390625" style="0" bestFit="1" customWidth="1"/>
    <col min="2" max="2" width="8.75390625" style="0" customWidth="1"/>
    <col min="3" max="3" width="30.75390625" style="0" customWidth="1"/>
    <col min="4" max="4" width="10.125" style="0" bestFit="1" customWidth="1"/>
    <col min="5" max="5" width="10.125" style="0" customWidth="1"/>
    <col min="6" max="6" width="9.625" style="0" bestFit="1" customWidth="1"/>
  </cols>
  <sheetData>
    <row r="1" spans="1:5" ht="12.75">
      <c r="A1" s="81" t="s">
        <v>92</v>
      </c>
      <c r="B1" s="82"/>
      <c r="C1" s="82"/>
      <c r="D1" s="82"/>
      <c r="E1" s="82"/>
    </row>
    <row r="2" spans="2:5" ht="12.75">
      <c r="B2" s="46"/>
      <c r="C2" s="46"/>
      <c r="D2" s="46"/>
      <c r="E2" s="46"/>
    </row>
    <row r="3" spans="2:5" ht="12.75">
      <c r="B3" s="46"/>
      <c r="C3" s="46" t="s">
        <v>73</v>
      </c>
      <c r="D3" s="46"/>
      <c r="E3" s="46"/>
    </row>
    <row r="4" spans="1:6" ht="25.5">
      <c r="A4" s="47" t="s">
        <v>0</v>
      </c>
      <c r="B4" s="39" t="s">
        <v>68</v>
      </c>
      <c r="C4" s="48" t="s">
        <v>4</v>
      </c>
      <c r="D4" s="40" t="s">
        <v>93</v>
      </c>
      <c r="E4" s="40" t="s">
        <v>83</v>
      </c>
      <c r="F4" s="49" t="s">
        <v>72</v>
      </c>
    </row>
    <row r="5" spans="1:6" ht="12.75">
      <c r="A5" s="45">
        <v>1</v>
      </c>
      <c r="B5" s="43">
        <v>2</v>
      </c>
      <c r="C5" s="45">
        <v>3</v>
      </c>
      <c r="D5" s="44">
        <v>5</v>
      </c>
      <c r="E5" s="44"/>
      <c r="F5" s="45">
        <v>6</v>
      </c>
    </row>
    <row r="6" spans="1:6" ht="12.75">
      <c r="A6" s="26" t="s">
        <v>1</v>
      </c>
      <c r="B6" s="27"/>
      <c r="C6" s="41" t="s">
        <v>2</v>
      </c>
      <c r="D6" s="42"/>
      <c r="E6" s="42"/>
      <c r="F6" s="50"/>
    </row>
    <row r="7" spans="1:6" ht="43.5" customHeight="1">
      <c r="A7" s="4"/>
      <c r="B7" s="2" t="s">
        <v>5</v>
      </c>
      <c r="C7" s="51" t="s">
        <v>6</v>
      </c>
      <c r="D7" s="29">
        <v>2000</v>
      </c>
      <c r="E7" s="29">
        <v>168</v>
      </c>
      <c r="F7" s="58">
        <f>E7/D7</f>
        <v>0.084</v>
      </c>
    </row>
    <row r="8" spans="1:6" ht="24" customHeight="1">
      <c r="A8" s="8"/>
      <c r="B8" s="2" t="s">
        <v>7</v>
      </c>
      <c r="C8" s="51" t="s">
        <v>8</v>
      </c>
      <c r="D8" s="29">
        <v>7000</v>
      </c>
      <c r="E8" s="29">
        <v>634</v>
      </c>
      <c r="F8" s="58">
        <f aca="true" t="shared" si="0" ref="F8:F77">E8/D8</f>
        <v>0.09057142857142857</v>
      </c>
    </row>
    <row r="9" spans="1:6" ht="45">
      <c r="A9" s="8"/>
      <c r="B9" s="6">
        <v>232</v>
      </c>
      <c r="C9" s="68" t="s">
        <v>94</v>
      </c>
      <c r="D9" s="29">
        <v>18670</v>
      </c>
      <c r="E9" s="29">
        <v>7780</v>
      </c>
      <c r="F9" s="58">
        <f t="shared" si="0"/>
        <v>0.41671130155329406</v>
      </c>
    </row>
    <row r="10" spans="1:6" ht="111" customHeight="1">
      <c r="A10" s="5"/>
      <c r="B10" s="6">
        <v>626</v>
      </c>
      <c r="C10" s="68" t="s">
        <v>95</v>
      </c>
      <c r="D10" s="29">
        <v>100000</v>
      </c>
      <c r="E10" s="29">
        <v>0</v>
      </c>
      <c r="F10" s="58">
        <f t="shared" si="0"/>
        <v>0</v>
      </c>
    </row>
    <row r="11" spans="1:6" ht="58.5" customHeight="1">
      <c r="A11" s="67"/>
      <c r="B11" s="6">
        <v>629</v>
      </c>
      <c r="C11" s="68" t="s">
        <v>105</v>
      </c>
      <c r="D11" s="29"/>
      <c r="E11" s="29">
        <v>121920</v>
      </c>
      <c r="F11" s="58"/>
    </row>
    <row r="12" spans="1:6" ht="12.75">
      <c r="A12" s="67" t="s">
        <v>78</v>
      </c>
      <c r="B12" s="6"/>
      <c r="C12" s="68"/>
      <c r="D12" s="29">
        <f>SUM(D7:D11)</f>
        <v>127670</v>
      </c>
      <c r="E12" s="29">
        <f>SUM(E7:E11)</f>
        <v>130502</v>
      </c>
      <c r="F12" s="58">
        <f t="shared" si="0"/>
        <v>1.0221821884546096</v>
      </c>
    </row>
    <row r="13" spans="1:6" ht="12.75">
      <c r="A13" s="19" t="s">
        <v>9</v>
      </c>
      <c r="B13" s="20"/>
      <c r="C13" s="21" t="s">
        <v>10</v>
      </c>
      <c r="D13" s="17"/>
      <c r="E13" s="17"/>
      <c r="F13" s="58"/>
    </row>
    <row r="14" spans="1:6" ht="57.75" customHeight="1">
      <c r="A14" s="5"/>
      <c r="B14" s="3" t="s">
        <v>11</v>
      </c>
      <c r="C14" s="51" t="s">
        <v>96</v>
      </c>
      <c r="D14" s="29">
        <v>5600</v>
      </c>
      <c r="E14" s="29">
        <v>278</v>
      </c>
      <c r="F14" s="58">
        <f t="shared" si="0"/>
        <v>0.04964285714285714</v>
      </c>
    </row>
    <row r="15" spans="1:6" ht="12.75">
      <c r="A15" s="67" t="s">
        <v>78</v>
      </c>
      <c r="B15" s="3"/>
      <c r="C15" s="68"/>
      <c r="D15" s="29">
        <f>SUM(D14)</f>
        <v>5600</v>
      </c>
      <c r="E15" s="29">
        <f>SUM(E14)</f>
        <v>278</v>
      </c>
      <c r="F15" s="58">
        <f t="shared" si="0"/>
        <v>0.04964285714285714</v>
      </c>
    </row>
    <row r="16" spans="1:6" ht="12.75">
      <c r="A16" s="19">
        <v>700</v>
      </c>
      <c r="B16" s="20"/>
      <c r="C16" s="21" t="s">
        <v>14</v>
      </c>
      <c r="D16" s="17"/>
      <c r="E16" s="17"/>
      <c r="F16" s="58"/>
    </row>
    <row r="17" spans="1:6" ht="22.5">
      <c r="A17" s="8"/>
      <c r="B17" s="2" t="s">
        <v>15</v>
      </c>
      <c r="C17" s="51" t="s">
        <v>64</v>
      </c>
      <c r="D17" s="29">
        <v>47600</v>
      </c>
      <c r="E17" s="29">
        <v>35598</v>
      </c>
      <c r="F17" s="58">
        <f t="shared" si="0"/>
        <v>0.7478571428571429</v>
      </c>
    </row>
    <row r="18" spans="1:6" ht="12.75">
      <c r="A18" s="8"/>
      <c r="B18" s="2" t="s">
        <v>7</v>
      </c>
      <c r="C18" s="51" t="s">
        <v>65</v>
      </c>
      <c r="D18" s="29"/>
      <c r="E18" s="29">
        <v>49</v>
      </c>
      <c r="F18" s="58"/>
    </row>
    <row r="19" spans="1:6" ht="57.75" customHeight="1">
      <c r="A19" s="8"/>
      <c r="B19" s="2" t="s">
        <v>16</v>
      </c>
      <c r="C19" s="51" t="s">
        <v>96</v>
      </c>
      <c r="D19" s="29">
        <v>47544</v>
      </c>
      <c r="E19" s="29">
        <v>24062</v>
      </c>
      <c r="F19" s="58">
        <f t="shared" si="0"/>
        <v>0.5060996129900723</v>
      </c>
    </row>
    <row r="20" spans="1:6" ht="32.25" customHeight="1">
      <c r="A20" s="8"/>
      <c r="B20" s="2" t="s">
        <v>55</v>
      </c>
      <c r="C20" s="51" t="s">
        <v>56</v>
      </c>
      <c r="D20" s="29">
        <v>58000</v>
      </c>
      <c r="E20" s="29">
        <v>13593</v>
      </c>
      <c r="F20" s="58">
        <f t="shared" si="0"/>
        <v>0.23436206896551723</v>
      </c>
    </row>
    <row r="21" spans="1:6" ht="22.5">
      <c r="A21" s="8"/>
      <c r="B21" s="2" t="s">
        <v>17</v>
      </c>
      <c r="C21" s="51" t="s">
        <v>69</v>
      </c>
      <c r="D21" s="29">
        <v>700000</v>
      </c>
      <c r="E21" s="29">
        <v>365033</v>
      </c>
      <c r="F21" s="58">
        <f t="shared" si="0"/>
        <v>0.5214757142857143</v>
      </c>
    </row>
    <row r="22" spans="1:6" ht="22.5">
      <c r="A22" s="8"/>
      <c r="B22" s="2" t="s">
        <v>79</v>
      </c>
      <c r="C22" s="51" t="s">
        <v>84</v>
      </c>
      <c r="D22" s="29"/>
      <c r="E22" s="29">
        <v>703</v>
      </c>
      <c r="F22" s="58"/>
    </row>
    <row r="23" spans="1:6" ht="12.75">
      <c r="A23" s="5"/>
      <c r="B23" s="7" t="s">
        <v>18</v>
      </c>
      <c r="C23" s="52" t="s">
        <v>89</v>
      </c>
      <c r="D23" s="29">
        <v>186500</v>
      </c>
      <c r="E23" s="29">
        <v>121961</v>
      </c>
      <c r="F23" s="58">
        <f t="shared" si="0"/>
        <v>0.6539463806970509</v>
      </c>
    </row>
    <row r="24" spans="1:6" ht="12.75">
      <c r="A24" s="67" t="s">
        <v>78</v>
      </c>
      <c r="B24" s="25"/>
      <c r="C24" s="59"/>
      <c r="D24" s="29">
        <f>SUM(D17:D23)</f>
        <v>1039644</v>
      </c>
      <c r="E24" s="29">
        <f>SUM(E17:E23)</f>
        <v>560999</v>
      </c>
      <c r="F24" s="58">
        <f t="shared" si="0"/>
        <v>0.5396068269523029</v>
      </c>
    </row>
    <row r="25" spans="1:6" ht="12.75">
      <c r="A25" s="26">
        <v>710</v>
      </c>
      <c r="B25" s="28"/>
      <c r="C25" s="23" t="s">
        <v>54</v>
      </c>
      <c r="D25" s="17"/>
      <c r="E25" s="17"/>
      <c r="F25" s="58"/>
    </row>
    <row r="26" spans="1:6" ht="12.75">
      <c r="A26" s="6"/>
      <c r="B26" s="7" t="s">
        <v>7</v>
      </c>
      <c r="C26" s="52" t="s">
        <v>65</v>
      </c>
      <c r="D26" s="29">
        <v>600</v>
      </c>
      <c r="E26" s="29">
        <v>50</v>
      </c>
      <c r="F26" s="58">
        <f t="shared" si="0"/>
        <v>0.08333333333333333</v>
      </c>
    </row>
    <row r="27" spans="1:6" ht="12.75">
      <c r="A27" s="2" t="s">
        <v>78</v>
      </c>
      <c r="B27" s="25"/>
      <c r="C27" s="59"/>
      <c r="D27" s="29">
        <f>SUM(D26)</f>
        <v>600</v>
      </c>
      <c r="E27" s="29">
        <f>SUM(E26)</f>
        <v>50</v>
      </c>
      <c r="F27" s="58">
        <f t="shared" si="0"/>
        <v>0.08333333333333333</v>
      </c>
    </row>
    <row r="28" spans="1:6" ht="12.75">
      <c r="A28" s="19">
        <v>750</v>
      </c>
      <c r="B28" s="20"/>
      <c r="C28" s="21" t="s">
        <v>19</v>
      </c>
      <c r="D28" s="17"/>
      <c r="E28" s="17"/>
      <c r="F28" s="58"/>
    </row>
    <row r="29" spans="1:6" ht="66" customHeight="1">
      <c r="A29" s="8"/>
      <c r="B29" s="2">
        <v>201</v>
      </c>
      <c r="C29" s="52" t="s">
        <v>101</v>
      </c>
      <c r="D29" s="29">
        <v>84120</v>
      </c>
      <c r="E29" s="29">
        <v>42060</v>
      </c>
      <c r="F29" s="58">
        <f t="shared" si="0"/>
        <v>0.5</v>
      </c>
    </row>
    <row r="30" spans="1:6" ht="45">
      <c r="A30" s="8"/>
      <c r="B30" s="2">
        <v>202</v>
      </c>
      <c r="C30" s="52" t="s">
        <v>20</v>
      </c>
      <c r="D30" s="29">
        <v>4264</v>
      </c>
      <c r="E30" s="29">
        <v>2131</v>
      </c>
      <c r="F30" s="58">
        <f t="shared" si="0"/>
        <v>0.49976547842401503</v>
      </c>
    </row>
    <row r="31" spans="1:6" ht="12.75">
      <c r="A31" s="5"/>
      <c r="B31" s="2" t="s">
        <v>12</v>
      </c>
      <c r="C31" s="52" t="s">
        <v>13</v>
      </c>
      <c r="D31" s="29">
        <v>6000</v>
      </c>
      <c r="E31" s="29">
        <v>4641</v>
      </c>
      <c r="F31" s="58">
        <f t="shared" si="0"/>
        <v>0.7735</v>
      </c>
    </row>
    <row r="32" spans="1:6" ht="12.75">
      <c r="A32" s="2" t="s">
        <v>78</v>
      </c>
      <c r="B32" s="3"/>
      <c r="C32" s="59"/>
      <c r="D32" s="29">
        <f>SUM(D29:D31)</f>
        <v>94384</v>
      </c>
      <c r="E32" s="29">
        <f>SUM(E29:E31)</f>
        <v>48832</v>
      </c>
      <c r="F32" s="58">
        <f t="shared" si="0"/>
        <v>0.5173758264112561</v>
      </c>
    </row>
    <row r="33" spans="1:6" ht="33.75">
      <c r="A33" s="26">
        <v>751</v>
      </c>
      <c r="B33" s="22"/>
      <c r="C33" s="23" t="s">
        <v>21</v>
      </c>
      <c r="D33" s="42"/>
      <c r="E33" s="42"/>
      <c r="F33" s="74"/>
    </row>
    <row r="34" spans="1:6" ht="81" customHeight="1">
      <c r="A34" s="8"/>
      <c r="B34" s="9">
        <v>201</v>
      </c>
      <c r="C34" s="53" t="s">
        <v>106</v>
      </c>
      <c r="D34" s="31">
        <f>2150+3726+51897</f>
        <v>57773</v>
      </c>
      <c r="E34" s="31">
        <v>55476</v>
      </c>
      <c r="F34" s="58">
        <f t="shared" si="0"/>
        <v>0.9602409430010559</v>
      </c>
    </row>
    <row r="35" spans="1:6" ht="12.75">
      <c r="A35" s="2" t="s">
        <v>78</v>
      </c>
      <c r="B35" s="3"/>
      <c r="C35" s="59"/>
      <c r="D35" s="29">
        <f>SUM(D34)</f>
        <v>57773</v>
      </c>
      <c r="E35" s="29">
        <f>SUM(E34)</f>
        <v>55476</v>
      </c>
      <c r="F35" s="58">
        <f t="shared" si="0"/>
        <v>0.9602409430010559</v>
      </c>
    </row>
    <row r="36" spans="1:6" ht="22.5">
      <c r="A36" s="24">
        <v>754</v>
      </c>
      <c r="B36" s="22"/>
      <c r="C36" s="23" t="s">
        <v>22</v>
      </c>
      <c r="D36" s="17"/>
      <c r="E36" s="17"/>
      <c r="F36" s="58"/>
    </row>
    <row r="37" spans="1:6" ht="50.25" customHeight="1">
      <c r="A37" s="12"/>
      <c r="B37" s="11">
        <v>201</v>
      </c>
      <c r="C37" s="53" t="s">
        <v>97</v>
      </c>
      <c r="D37" s="30">
        <v>600</v>
      </c>
      <c r="E37" s="30">
        <v>300</v>
      </c>
      <c r="F37" s="58">
        <f t="shared" si="0"/>
        <v>0.5</v>
      </c>
    </row>
    <row r="38" spans="1:6" ht="12.75">
      <c r="A38" s="12"/>
      <c r="B38" s="11" t="s">
        <v>7</v>
      </c>
      <c r="C38" s="53" t="s">
        <v>65</v>
      </c>
      <c r="D38" s="30"/>
      <c r="E38" s="30">
        <v>8</v>
      </c>
      <c r="F38" s="58"/>
    </row>
    <row r="39" spans="1:6" ht="22.5">
      <c r="A39" s="13"/>
      <c r="B39" s="11" t="s">
        <v>23</v>
      </c>
      <c r="C39" s="52" t="s">
        <v>24</v>
      </c>
      <c r="D39" s="30">
        <v>1500</v>
      </c>
      <c r="E39" s="30">
        <v>1390</v>
      </c>
      <c r="F39" s="58">
        <f t="shared" si="0"/>
        <v>0.9266666666666666</v>
      </c>
    </row>
    <row r="40" spans="1:6" ht="12.75">
      <c r="A40" s="69" t="s">
        <v>78</v>
      </c>
      <c r="B40" s="70"/>
      <c r="C40" s="59"/>
      <c r="D40" s="30">
        <f>SUM(D37:D39)</f>
        <v>2100</v>
      </c>
      <c r="E40" s="30">
        <f>SUM(E37:E39)</f>
        <v>1698</v>
      </c>
      <c r="F40" s="58">
        <f t="shared" si="0"/>
        <v>0.8085714285714286</v>
      </c>
    </row>
    <row r="41" spans="1:6" ht="33.75" customHeight="1">
      <c r="A41" s="24">
        <v>756</v>
      </c>
      <c r="B41" s="22"/>
      <c r="C41" s="23" t="s">
        <v>25</v>
      </c>
      <c r="D41" s="17"/>
      <c r="E41" s="17"/>
      <c r="F41" s="58"/>
    </row>
    <row r="42" spans="1:6" ht="33.75">
      <c r="A42" s="12"/>
      <c r="B42" s="11" t="s">
        <v>26</v>
      </c>
      <c r="C42" s="52" t="s">
        <v>27</v>
      </c>
      <c r="D42" s="30">
        <v>61000</v>
      </c>
      <c r="E42" s="30">
        <v>23861</v>
      </c>
      <c r="F42" s="58">
        <f t="shared" si="0"/>
        <v>0.3911639344262295</v>
      </c>
    </row>
    <row r="43" spans="1:6" ht="12.75">
      <c r="A43" s="12"/>
      <c r="B43" s="14" t="s">
        <v>28</v>
      </c>
      <c r="C43" s="52" t="s">
        <v>60</v>
      </c>
      <c r="D43" s="29">
        <v>3000000</v>
      </c>
      <c r="E43" s="29">
        <v>1577977</v>
      </c>
      <c r="F43" s="58">
        <f t="shared" si="0"/>
        <v>0.5259923333333333</v>
      </c>
    </row>
    <row r="44" spans="1:6" ht="12.75">
      <c r="A44" s="12"/>
      <c r="B44" s="14" t="s">
        <v>29</v>
      </c>
      <c r="C44" s="15" t="s">
        <v>30</v>
      </c>
      <c r="D44" s="29">
        <v>960000</v>
      </c>
      <c r="E44" s="29">
        <v>440722</v>
      </c>
      <c r="F44" s="58">
        <f t="shared" si="0"/>
        <v>0.4590854166666667</v>
      </c>
    </row>
    <row r="45" spans="1:6" ht="12.75">
      <c r="A45" s="12"/>
      <c r="B45" s="14" t="s">
        <v>31</v>
      </c>
      <c r="C45" s="15" t="s">
        <v>32</v>
      </c>
      <c r="D45" s="29">
        <v>61000</v>
      </c>
      <c r="E45" s="29">
        <v>36116</v>
      </c>
      <c r="F45" s="58">
        <f t="shared" si="0"/>
        <v>0.5920655737704918</v>
      </c>
    </row>
    <row r="46" spans="1:6" ht="12.75">
      <c r="A46" s="12"/>
      <c r="B46" s="14" t="s">
        <v>33</v>
      </c>
      <c r="C46" s="15" t="s">
        <v>34</v>
      </c>
      <c r="D46" s="29">
        <v>190000</v>
      </c>
      <c r="E46" s="29">
        <v>110689</v>
      </c>
      <c r="F46" s="58">
        <f t="shared" si="0"/>
        <v>0.5825736842105264</v>
      </c>
    </row>
    <row r="47" spans="1:6" ht="12.75">
      <c r="A47" s="12"/>
      <c r="B47" s="14" t="s">
        <v>37</v>
      </c>
      <c r="C47" s="15" t="s">
        <v>38</v>
      </c>
      <c r="D47" s="32">
        <v>23000</v>
      </c>
      <c r="E47" s="32">
        <v>16383</v>
      </c>
      <c r="F47" s="58">
        <f t="shared" si="0"/>
        <v>0.712304347826087</v>
      </c>
    </row>
    <row r="48" spans="1:6" ht="12.75">
      <c r="A48" s="12"/>
      <c r="B48" s="14" t="s">
        <v>39</v>
      </c>
      <c r="C48" s="15" t="s">
        <v>40</v>
      </c>
      <c r="D48" s="32">
        <v>4150</v>
      </c>
      <c r="E48" s="32">
        <v>2449</v>
      </c>
      <c r="F48" s="58">
        <f t="shared" si="0"/>
        <v>0.5901204819277108</v>
      </c>
    </row>
    <row r="49" spans="1:6" ht="22.5">
      <c r="A49" s="12"/>
      <c r="B49" s="14" t="s">
        <v>41</v>
      </c>
      <c r="C49" s="15" t="s">
        <v>61</v>
      </c>
      <c r="D49" s="57">
        <v>1000</v>
      </c>
      <c r="E49" s="57">
        <v>1976</v>
      </c>
      <c r="F49" s="58"/>
    </row>
    <row r="50" spans="1:6" ht="12.75">
      <c r="A50" s="12"/>
      <c r="B50" s="14" t="s">
        <v>35</v>
      </c>
      <c r="C50" s="15" t="s">
        <v>36</v>
      </c>
      <c r="D50" s="32">
        <v>3500</v>
      </c>
      <c r="E50" s="32">
        <v>730</v>
      </c>
      <c r="F50" s="58">
        <f t="shared" si="0"/>
        <v>0.20857142857142857</v>
      </c>
    </row>
    <row r="51" spans="1:6" ht="12.75">
      <c r="A51" s="12"/>
      <c r="B51" s="10" t="s">
        <v>43</v>
      </c>
      <c r="C51" s="52" t="s">
        <v>42</v>
      </c>
      <c r="D51" s="32">
        <v>72000</v>
      </c>
      <c r="E51" s="32">
        <v>31568</v>
      </c>
      <c r="F51" s="58">
        <f t="shared" si="0"/>
        <v>0.43844444444444447</v>
      </c>
    </row>
    <row r="52" spans="1:6" ht="12.75">
      <c r="A52" s="12"/>
      <c r="B52" s="10" t="s">
        <v>75</v>
      </c>
      <c r="C52" s="52" t="s">
        <v>76</v>
      </c>
      <c r="D52" s="32">
        <v>124000</v>
      </c>
      <c r="E52" s="32">
        <v>56631</v>
      </c>
      <c r="F52" s="58">
        <f t="shared" si="0"/>
        <v>0.4567016129032258</v>
      </c>
    </row>
    <row r="53" spans="1:6" ht="12.75">
      <c r="A53" s="12"/>
      <c r="B53" s="10" t="s">
        <v>44</v>
      </c>
      <c r="C53" s="52" t="s">
        <v>45</v>
      </c>
      <c r="D53" s="32">
        <v>1601553</v>
      </c>
      <c r="E53" s="32">
        <v>576005</v>
      </c>
      <c r="F53" s="58">
        <f t="shared" si="0"/>
        <v>0.3596540358015002</v>
      </c>
    </row>
    <row r="54" spans="1:6" ht="12.75">
      <c r="A54" s="12"/>
      <c r="B54" s="11" t="s">
        <v>46</v>
      </c>
      <c r="C54" s="52" t="s">
        <v>47</v>
      </c>
      <c r="D54" s="33">
        <v>175000</v>
      </c>
      <c r="E54" s="33">
        <v>25974</v>
      </c>
      <c r="F54" s="58">
        <f t="shared" si="0"/>
        <v>0.14842285714285713</v>
      </c>
    </row>
    <row r="55" spans="1:6" ht="22.5">
      <c r="A55" s="60"/>
      <c r="B55" s="11" t="s">
        <v>103</v>
      </c>
      <c r="C55" s="53" t="s">
        <v>104</v>
      </c>
      <c r="D55" s="33"/>
      <c r="E55" s="33">
        <v>2765</v>
      </c>
      <c r="F55" s="58"/>
    </row>
    <row r="56" spans="1:6" ht="12.75">
      <c r="A56" s="60"/>
      <c r="B56" s="66" t="s">
        <v>77</v>
      </c>
      <c r="C56" s="53" t="s">
        <v>82</v>
      </c>
      <c r="D56" s="32">
        <v>76000</v>
      </c>
      <c r="E56" s="32">
        <v>41446</v>
      </c>
      <c r="F56" s="58">
        <f t="shared" si="0"/>
        <v>0.5453421052631579</v>
      </c>
    </row>
    <row r="57" spans="1:6" ht="12.75">
      <c r="A57" s="60"/>
      <c r="B57" s="66" t="s">
        <v>7</v>
      </c>
      <c r="C57" s="73" t="s">
        <v>91</v>
      </c>
      <c r="D57" s="32">
        <v>7000</v>
      </c>
      <c r="E57" s="32">
        <v>4350</v>
      </c>
      <c r="F57" s="58">
        <f t="shared" si="0"/>
        <v>0.6214285714285714</v>
      </c>
    </row>
    <row r="58" spans="1:6" ht="22.5">
      <c r="A58" s="60"/>
      <c r="B58" s="14" t="s">
        <v>79</v>
      </c>
      <c r="C58" s="73" t="s">
        <v>80</v>
      </c>
      <c r="D58" s="57">
        <v>60000</v>
      </c>
      <c r="E58" s="57">
        <v>29311</v>
      </c>
      <c r="F58" s="58">
        <f t="shared" si="0"/>
        <v>0.48851666666666665</v>
      </c>
    </row>
    <row r="59" spans="1:6" ht="12.75">
      <c r="A59" s="10" t="s">
        <v>78</v>
      </c>
      <c r="B59" s="71"/>
      <c r="C59" s="72"/>
      <c r="D59" s="32">
        <f>SUM(D42:D58)</f>
        <v>6419203</v>
      </c>
      <c r="E59" s="32">
        <f>SUM(E42:E58)</f>
        <v>2978953</v>
      </c>
      <c r="F59" s="58">
        <f t="shared" si="0"/>
        <v>0.46406898177234773</v>
      </c>
    </row>
    <row r="60" spans="1:6" ht="12.75">
      <c r="A60" s="24">
        <v>758</v>
      </c>
      <c r="B60" s="22"/>
      <c r="C60" s="23" t="s">
        <v>48</v>
      </c>
      <c r="D60" s="34"/>
      <c r="E60" s="34"/>
      <c r="F60" s="58"/>
    </row>
    <row r="61" spans="1:6" ht="12.75">
      <c r="A61" s="12"/>
      <c r="B61" s="10">
        <v>292</v>
      </c>
      <c r="C61" s="52" t="s">
        <v>62</v>
      </c>
      <c r="D61" s="32"/>
      <c r="E61" s="32"/>
      <c r="F61" s="58"/>
    </row>
    <row r="62" spans="1:6" ht="12.75">
      <c r="A62" s="12"/>
      <c r="B62" s="10"/>
      <c r="C62" s="52" t="s">
        <v>70</v>
      </c>
      <c r="D62" s="32">
        <v>5876796</v>
      </c>
      <c r="E62" s="32">
        <v>3616488</v>
      </c>
      <c r="F62" s="58">
        <f t="shared" si="0"/>
        <v>0.615384301241697</v>
      </c>
    </row>
    <row r="63" spans="1:6" ht="12.75">
      <c r="A63" s="4"/>
      <c r="B63" s="2" t="s">
        <v>3</v>
      </c>
      <c r="C63" s="52" t="s">
        <v>71</v>
      </c>
      <c r="D63" s="29">
        <v>1063868</v>
      </c>
      <c r="E63" s="29">
        <v>531936</v>
      </c>
      <c r="F63" s="58">
        <f t="shared" si="0"/>
        <v>0.5000018799324728</v>
      </c>
    </row>
    <row r="64" spans="1:6" ht="45" customHeight="1">
      <c r="A64" s="12"/>
      <c r="B64" s="11" t="s">
        <v>3</v>
      </c>
      <c r="C64" s="53" t="s">
        <v>107</v>
      </c>
      <c r="D64" s="75">
        <v>624119</v>
      </c>
      <c r="E64" s="75">
        <v>348864</v>
      </c>
      <c r="F64" s="58">
        <f t="shared" si="0"/>
        <v>0.5589703245695132</v>
      </c>
    </row>
    <row r="65" spans="1:6" ht="13.5" customHeight="1">
      <c r="A65" s="12"/>
      <c r="B65" s="11" t="s">
        <v>37</v>
      </c>
      <c r="C65" s="53" t="s">
        <v>38</v>
      </c>
      <c r="D65" s="75"/>
      <c r="E65" s="75">
        <v>-2180</v>
      </c>
      <c r="F65" s="58"/>
    </row>
    <row r="66" spans="1:6" ht="14.25" customHeight="1">
      <c r="A66" s="12"/>
      <c r="B66" s="11" t="s">
        <v>43</v>
      </c>
      <c r="C66" s="53" t="s">
        <v>42</v>
      </c>
      <c r="D66" s="75"/>
      <c r="E66" s="75">
        <v>-247</v>
      </c>
      <c r="F66" s="58"/>
    </row>
    <row r="67" spans="1:6" ht="13.5" customHeight="1">
      <c r="A67" s="12"/>
      <c r="B67" s="11" t="s">
        <v>75</v>
      </c>
      <c r="C67" s="53" t="s">
        <v>85</v>
      </c>
      <c r="D67" s="75"/>
      <c r="E67" s="75">
        <v>-269</v>
      </c>
      <c r="F67" s="58"/>
    </row>
    <row r="68" spans="1:6" ht="12.75" customHeight="1">
      <c r="A68" s="12"/>
      <c r="B68" s="11" t="s">
        <v>79</v>
      </c>
      <c r="C68" s="53" t="s">
        <v>86</v>
      </c>
      <c r="D68" s="75"/>
      <c r="E68" s="75">
        <v>-543</v>
      </c>
      <c r="F68" s="58"/>
    </row>
    <row r="69" spans="1:6" ht="26.25" customHeight="1">
      <c r="A69" s="13"/>
      <c r="B69" s="10" t="s">
        <v>18</v>
      </c>
      <c r="C69" s="52" t="s">
        <v>74</v>
      </c>
      <c r="D69" s="75">
        <v>70000</v>
      </c>
      <c r="E69" s="75">
        <v>34161</v>
      </c>
      <c r="F69" s="58">
        <f t="shared" si="0"/>
        <v>0.48801428571428573</v>
      </c>
    </row>
    <row r="70" spans="1:6" ht="12.75">
      <c r="A70" s="69" t="s">
        <v>78</v>
      </c>
      <c r="B70" s="71"/>
      <c r="C70" s="61"/>
      <c r="D70" s="33">
        <f>SUM(D62:D69)</f>
        <v>7634783</v>
      </c>
      <c r="E70" s="33">
        <f>SUM(E62:E69)</f>
        <v>4528210</v>
      </c>
      <c r="F70" s="58">
        <f t="shared" si="0"/>
        <v>0.593102646139386</v>
      </c>
    </row>
    <row r="71" spans="1:6" ht="12.75">
      <c r="A71" s="24">
        <v>801</v>
      </c>
      <c r="B71" s="22"/>
      <c r="C71" s="37" t="s">
        <v>66</v>
      </c>
      <c r="D71" s="38"/>
      <c r="E71" s="38"/>
      <c r="F71" s="58"/>
    </row>
    <row r="72" spans="1:6" ht="12.75">
      <c r="A72" s="66"/>
      <c r="B72" s="10" t="s">
        <v>57</v>
      </c>
      <c r="C72" s="52" t="s">
        <v>63</v>
      </c>
      <c r="D72" s="33">
        <v>13860</v>
      </c>
      <c r="E72" s="33">
        <v>7757</v>
      </c>
      <c r="F72" s="58">
        <f t="shared" si="0"/>
        <v>0.5596681096681096</v>
      </c>
    </row>
    <row r="73" spans="1:6" ht="67.5">
      <c r="A73" s="12"/>
      <c r="B73" s="10">
        <v>201</v>
      </c>
      <c r="C73" s="53" t="s">
        <v>98</v>
      </c>
      <c r="D73" s="75">
        <v>5152</v>
      </c>
      <c r="E73" s="75">
        <v>5152</v>
      </c>
      <c r="F73" s="58">
        <f t="shared" si="0"/>
        <v>1</v>
      </c>
    </row>
    <row r="74" spans="1:6" ht="59.25" customHeight="1">
      <c r="A74" s="13"/>
      <c r="B74" s="14">
        <v>203</v>
      </c>
      <c r="C74" s="59" t="s">
        <v>108</v>
      </c>
      <c r="D74" s="75">
        <v>27324</v>
      </c>
      <c r="E74" s="75">
        <v>26856</v>
      </c>
      <c r="F74" s="77">
        <f t="shared" si="0"/>
        <v>0.9828722002635046</v>
      </c>
    </row>
    <row r="75" spans="1:6" ht="12.75">
      <c r="A75" s="10" t="s">
        <v>78</v>
      </c>
      <c r="B75" s="71"/>
      <c r="C75" s="59"/>
      <c r="D75" s="57">
        <f>SUM(D72:D74)</f>
        <v>46336</v>
      </c>
      <c r="E75" s="57">
        <f>SUM(E72:E74)</f>
        <v>39765</v>
      </c>
      <c r="F75" s="58">
        <f t="shared" si="0"/>
        <v>0.8581880179558011</v>
      </c>
    </row>
    <row r="76" spans="1:6" ht="12.75">
      <c r="A76" s="65">
        <v>851</v>
      </c>
      <c r="B76" s="63"/>
      <c r="C76" s="37" t="s">
        <v>49</v>
      </c>
      <c r="D76" s="76"/>
      <c r="E76" s="76"/>
      <c r="F76" s="58"/>
    </row>
    <row r="77" spans="1:6" ht="22.5">
      <c r="A77" s="14"/>
      <c r="B77" s="14" t="s">
        <v>50</v>
      </c>
      <c r="C77" s="52" t="s">
        <v>51</v>
      </c>
      <c r="D77" s="57">
        <v>150000</v>
      </c>
      <c r="E77" s="57">
        <v>103086</v>
      </c>
      <c r="F77" s="58">
        <f t="shared" si="0"/>
        <v>0.68724</v>
      </c>
    </row>
    <row r="78" spans="1:6" ht="12.75">
      <c r="A78" s="10" t="s">
        <v>78</v>
      </c>
      <c r="B78" s="71"/>
      <c r="C78" s="59"/>
      <c r="D78" s="32">
        <f>SUM(D77)</f>
        <v>150000</v>
      </c>
      <c r="E78" s="32">
        <f>SUM(E77)</f>
        <v>103086</v>
      </c>
      <c r="F78" s="58">
        <f aca="true" t="shared" si="1" ref="F78:F99">E78/D78</f>
        <v>0.68724</v>
      </c>
    </row>
    <row r="79" spans="1:6" ht="12.75">
      <c r="A79" s="36">
        <v>853</v>
      </c>
      <c r="B79" s="54"/>
      <c r="C79" s="55" t="s">
        <v>52</v>
      </c>
      <c r="D79" s="56"/>
      <c r="E79" s="56"/>
      <c r="F79" s="58"/>
    </row>
    <row r="80" spans="1:6" ht="105" customHeight="1">
      <c r="A80" s="12"/>
      <c r="B80" s="11">
        <v>201</v>
      </c>
      <c r="C80" s="53" t="s">
        <v>109</v>
      </c>
      <c r="D80" s="75">
        <f>1266000+5997+15242+2799+711</f>
        <v>1290749</v>
      </c>
      <c r="E80" s="75">
        <v>665371</v>
      </c>
      <c r="F80" s="77">
        <f t="shared" si="1"/>
        <v>0.5154921677258708</v>
      </c>
    </row>
    <row r="81" spans="1:6" ht="60" customHeight="1">
      <c r="A81" s="12"/>
      <c r="B81" s="11">
        <v>203</v>
      </c>
      <c r="C81" s="53" t="s">
        <v>102</v>
      </c>
      <c r="D81" s="75">
        <f>82785+62000+13200+6497+12000</f>
        <v>176482</v>
      </c>
      <c r="E81" s="75">
        <v>176482</v>
      </c>
      <c r="F81" s="77">
        <f t="shared" si="1"/>
        <v>1</v>
      </c>
    </row>
    <row r="82" spans="1:6" ht="67.5">
      <c r="A82" s="12"/>
      <c r="B82" s="11">
        <v>270</v>
      </c>
      <c r="C82" s="53" t="s">
        <v>90</v>
      </c>
      <c r="D82" s="75">
        <v>26880</v>
      </c>
      <c r="E82" s="75">
        <v>26880</v>
      </c>
      <c r="F82" s="77">
        <f t="shared" si="1"/>
        <v>1</v>
      </c>
    </row>
    <row r="83" spans="1:6" ht="12.75">
      <c r="A83" s="13"/>
      <c r="B83" s="10" t="s">
        <v>57</v>
      </c>
      <c r="C83" s="52" t="s">
        <v>63</v>
      </c>
      <c r="D83" s="33">
        <v>140</v>
      </c>
      <c r="E83" s="33">
        <v>53</v>
      </c>
      <c r="F83" s="58">
        <f t="shared" si="1"/>
        <v>0.37857142857142856</v>
      </c>
    </row>
    <row r="84" spans="1:6" ht="12.75">
      <c r="A84" s="10" t="s">
        <v>78</v>
      </c>
      <c r="B84" s="71"/>
      <c r="C84" s="61"/>
      <c r="D84" s="33">
        <f>SUM(D80:D83)</f>
        <v>1494251</v>
      </c>
      <c r="E84" s="33">
        <f>SUM(E80:E83)</f>
        <v>868786</v>
      </c>
      <c r="F84" s="58">
        <f t="shared" si="1"/>
        <v>0.5814190520869653</v>
      </c>
    </row>
    <row r="85" spans="1:6" ht="12.75">
      <c r="A85" s="36">
        <v>854</v>
      </c>
      <c r="B85" s="22"/>
      <c r="C85" s="37" t="s">
        <v>67</v>
      </c>
      <c r="D85" s="38"/>
      <c r="E85" s="38"/>
      <c r="F85" s="58"/>
    </row>
    <row r="86" spans="1:6" ht="12.75">
      <c r="A86" s="14"/>
      <c r="B86" s="10" t="s">
        <v>57</v>
      </c>
      <c r="C86" s="52" t="s">
        <v>63</v>
      </c>
      <c r="D86" s="32">
        <v>52700</v>
      </c>
      <c r="E86" s="32">
        <v>34615</v>
      </c>
      <c r="F86" s="58">
        <f t="shared" si="1"/>
        <v>0.6568311195445921</v>
      </c>
    </row>
    <row r="87" spans="1:6" ht="12.75">
      <c r="A87" s="69" t="s">
        <v>78</v>
      </c>
      <c r="B87" s="62"/>
      <c r="C87" s="64"/>
      <c r="D87" s="35">
        <f>SUM(D86:D86)</f>
        <v>52700</v>
      </c>
      <c r="E87" s="35">
        <f>SUM(E86:E86)</f>
        <v>34615</v>
      </c>
      <c r="F87" s="58">
        <f t="shared" si="1"/>
        <v>0.6568311195445921</v>
      </c>
    </row>
    <row r="88" spans="1:6" ht="22.5">
      <c r="A88" s="36">
        <v>900</v>
      </c>
      <c r="B88" s="54"/>
      <c r="C88" s="55" t="s">
        <v>53</v>
      </c>
      <c r="D88" s="56"/>
      <c r="E88" s="56"/>
      <c r="F88" s="58"/>
    </row>
    <row r="89" spans="1:6" ht="59.25" customHeight="1">
      <c r="A89" s="12"/>
      <c r="B89" s="10">
        <v>201</v>
      </c>
      <c r="C89" s="52" t="s">
        <v>99</v>
      </c>
      <c r="D89" s="57">
        <v>90000</v>
      </c>
      <c r="E89" s="57">
        <v>73007</v>
      </c>
      <c r="F89" s="77">
        <f t="shared" si="1"/>
        <v>0.8111888888888888</v>
      </c>
    </row>
    <row r="90" spans="1:6" ht="113.25" customHeight="1">
      <c r="A90" s="13"/>
      <c r="B90" s="14">
        <v>626</v>
      </c>
      <c r="C90" s="59" t="s">
        <v>100</v>
      </c>
      <c r="D90" s="57">
        <v>100000</v>
      </c>
      <c r="E90" s="57">
        <v>0</v>
      </c>
      <c r="F90" s="77">
        <f t="shared" si="1"/>
        <v>0</v>
      </c>
    </row>
    <row r="91" spans="1:6" ht="12.75">
      <c r="A91" s="69" t="s">
        <v>78</v>
      </c>
      <c r="B91" s="71"/>
      <c r="C91" s="59"/>
      <c r="D91" s="57">
        <f>SUM(D89:D90)</f>
        <v>190000</v>
      </c>
      <c r="E91" s="57">
        <f>SUM(E89:E90)</f>
        <v>73007</v>
      </c>
      <c r="F91" s="77">
        <f t="shared" si="1"/>
        <v>0.3842473684210526</v>
      </c>
    </row>
    <row r="92" spans="1:6" ht="22.5">
      <c r="A92" s="36">
        <v>921</v>
      </c>
      <c r="B92" s="22"/>
      <c r="C92" s="23" t="s">
        <v>81</v>
      </c>
      <c r="D92" s="57"/>
      <c r="E92" s="57"/>
      <c r="F92" s="77"/>
    </row>
    <row r="93" spans="1:6" ht="56.25">
      <c r="A93" s="69"/>
      <c r="B93" s="71">
        <v>232</v>
      </c>
      <c r="C93" s="52" t="s">
        <v>87</v>
      </c>
      <c r="D93" s="57">
        <v>4500</v>
      </c>
      <c r="E93" s="57">
        <v>2500</v>
      </c>
      <c r="F93" s="77">
        <f t="shared" si="1"/>
        <v>0.5555555555555556</v>
      </c>
    </row>
    <row r="94" spans="1:6" ht="12.75">
      <c r="A94" s="69" t="s">
        <v>78</v>
      </c>
      <c r="B94" s="71"/>
      <c r="C94" s="59"/>
      <c r="D94" s="32">
        <f>SUM(D93)</f>
        <v>4500</v>
      </c>
      <c r="E94" s="32">
        <f>SUM(E93)</f>
        <v>2500</v>
      </c>
      <c r="F94" s="58">
        <f t="shared" si="1"/>
        <v>0.5555555555555556</v>
      </c>
    </row>
    <row r="95" spans="1:6" ht="12.75">
      <c r="A95" s="24">
        <v>926</v>
      </c>
      <c r="B95" s="23"/>
      <c r="C95" s="23" t="s">
        <v>58</v>
      </c>
      <c r="D95" s="34"/>
      <c r="E95" s="34"/>
      <c r="F95" s="58"/>
    </row>
    <row r="96" spans="1:6" ht="12.75">
      <c r="A96" s="78"/>
      <c r="B96" s="71" t="s">
        <v>12</v>
      </c>
      <c r="C96" s="52" t="s">
        <v>13</v>
      </c>
      <c r="D96" s="35">
        <v>11000</v>
      </c>
      <c r="E96" s="35">
        <v>0</v>
      </c>
      <c r="F96" s="58">
        <f t="shared" si="1"/>
        <v>0</v>
      </c>
    </row>
    <row r="97" spans="1:6" ht="56.25">
      <c r="A97" s="79"/>
      <c r="B97" s="14">
        <v>629</v>
      </c>
      <c r="C97" s="59" t="s">
        <v>88</v>
      </c>
      <c r="D97" s="80">
        <v>500000</v>
      </c>
      <c r="E97" s="80">
        <v>107000</v>
      </c>
      <c r="F97" s="58">
        <f t="shared" si="1"/>
        <v>0.214</v>
      </c>
    </row>
    <row r="98" spans="1:6" ht="12.75">
      <c r="A98" s="16" t="s">
        <v>78</v>
      </c>
      <c r="B98" s="71"/>
      <c r="C98" s="59"/>
      <c r="D98" s="35">
        <f>SUM(D96:D97)</f>
        <v>511000</v>
      </c>
      <c r="E98" s="35">
        <f>SUM(E96:E97)</f>
        <v>107000</v>
      </c>
      <c r="F98" s="58">
        <f t="shared" si="1"/>
        <v>0.20939334637964774</v>
      </c>
    </row>
    <row r="99" spans="1:6" ht="12.75">
      <c r="A99" s="18"/>
      <c r="B99" s="22"/>
      <c r="C99" s="23" t="s">
        <v>59</v>
      </c>
      <c r="D99" s="34">
        <f>D12+D15+D24+D27+D32+D35+D40+D59+D70+D75+D78+D84+D87+D91+D98+D94</f>
        <v>17830544</v>
      </c>
      <c r="E99" s="34">
        <f>E12+E15+E24+E27+E32+E35+E40+E59+E70+E75+E78+E84+E87+E91+E98+E94</f>
        <v>9533757</v>
      </c>
      <c r="F99" s="58">
        <f t="shared" si="1"/>
        <v>0.5346868272779562</v>
      </c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2003-07-31T09:40:47Z</cp:lastPrinted>
  <dcterms:created xsi:type="dcterms:W3CDTF">2000-10-30T07:57:11Z</dcterms:created>
  <dcterms:modified xsi:type="dcterms:W3CDTF">2003-07-31T09:41:54Z</dcterms:modified>
  <cp:category/>
  <cp:version/>
  <cp:contentType/>
  <cp:contentStatus/>
</cp:coreProperties>
</file>