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<sst xmlns="http://schemas.openxmlformats.org/spreadsheetml/2006/main" count="191" uniqueCount="122">
  <si>
    <t>Dział</t>
  </si>
  <si>
    <t>0 10</t>
  </si>
  <si>
    <t>Rolnictwo i łowiectwo</t>
  </si>
  <si>
    <t xml:space="preserve"> </t>
  </si>
  <si>
    <t>Wyszczególnienie</t>
  </si>
  <si>
    <t>0 20</t>
  </si>
  <si>
    <t>Leśnictwo</t>
  </si>
  <si>
    <t>Wpływy z usług</t>
  </si>
  <si>
    <t>Gospodarka mieszkaniowa</t>
  </si>
  <si>
    <t>Administracja publiczna</t>
  </si>
  <si>
    <t>Grzywny, mandaty i inne kary pieniężne od ludności</t>
  </si>
  <si>
    <t>Podatek od działalności gospodarczej osób fizycznych, opłacany w formie karty podatkowej</t>
  </si>
  <si>
    <t>Podatek rolny</t>
  </si>
  <si>
    <t>Podatek leśny</t>
  </si>
  <si>
    <t>Podatek od środków transportowych</t>
  </si>
  <si>
    <t>Podatek od spadków i darowizn</t>
  </si>
  <si>
    <t>Wpływy z opłaty skarbowej</t>
  </si>
  <si>
    <t>Podatek dochodowy od osób fizycznych</t>
  </si>
  <si>
    <t>Podatek dochodowy od osób prawnych</t>
  </si>
  <si>
    <t>Różne rozliczenia</t>
  </si>
  <si>
    <t>Ochrona zdrowia</t>
  </si>
  <si>
    <t>Wpływy z opłat za zezwolenia na sprzedaż alkoholu</t>
  </si>
  <si>
    <t xml:space="preserve">Gospodarka komunalna i ochrona środowiska </t>
  </si>
  <si>
    <t>Wpływy z tytułu przekształcenia prawa użytkowania wieczystego przysługującego osobom fizycznym w prawo własności</t>
  </si>
  <si>
    <t>Kultura fizyczna i sport</t>
  </si>
  <si>
    <t>Podatek od nieruchomości</t>
  </si>
  <si>
    <t>Subwencje ogólne z budżetu państwa</t>
  </si>
  <si>
    <t>Wpływy z różnych dochodów</t>
  </si>
  <si>
    <t>Wpływy z opłat za zarząd, użytkowanie i użytkowanie wieczyste</t>
  </si>
  <si>
    <t>Wpływy z różnych opłat</t>
  </si>
  <si>
    <t>Oświata i wychowanie</t>
  </si>
  <si>
    <t>Paragraf- źródło</t>
  </si>
  <si>
    <t>część oświatowa</t>
  </si>
  <si>
    <t>%( 5:4)</t>
  </si>
  <si>
    <t>WG WAŻNIEJSZYCH ŹRÓDEŁ I DZIAŁÓW KLASYFIKACJI (w zł)</t>
  </si>
  <si>
    <t>Podatek od czynności cywilnoprawnych</t>
  </si>
  <si>
    <t>RAZEM</t>
  </si>
  <si>
    <t>Odsetki od nieterminowych wpłat z tytułu podatków i opłat</t>
  </si>
  <si>
    <t>Kultura i ochrona dziedzictwa narodowego</t>
  </si>
  <si>
    <t>Wpływy z opłaty targowej</t>
  </si>
  <si>
    <t>Wykonanie</t>
  </si>
  <si>
    <t>Dotacje celowe otrzymane z powiatu na zadania bieżące realizowane na podstawie porozumień (umów) między jednostkami samorządu terytorialnego(dot.dla ZPiT Modrzewiacy)</t>
  </si>
  <si>
    <t xml:space="preserve">Pozostałe odsetki </t>
  </si>
  <si>
    <t xml:space="preserve">Dochody z najmu i dzierżawy składników majątkowych Skarbu Państwa , jednostek samorządu terytorialnego lub innych jednostek zaliczanych do sektora finansów publicznych oraz innych umów o podobnym charakterze  </t>
  </si>
  <si>
    <t>Dotacje celowe otrzymane z budżetu państwa na realizację zadań bieżących z zakresu administracji rządowej oraz innych zadań zleconych gminie (związkom gmin) ustawami</t>
  </si>
  <si>
    <t>0 750</t>
  </si>
  <si>
    <t>0 690</t>
  </si>
  <si>
    <t>0 760</t>
  </si>
  <si>
    <t>0 910</t>
  </si>
  <si>
    <t>0 920</t>
  </si>
  <si>
    <t>0 470</t>
  </si>
  <si>
    <t>0 830</t>
  </si>
  <si>
    <t>0 970</t>
  </si>
  <si>
    <t>0 570</t>
  </si>
  <si>
    <t>0 350</t>
  </si>
  <si>
    <t>0 310</t>
  </si>
  <si>
    <t>0 320</t>
  </si>
  <si>
    <t>0 330</t>
  </si>
  <si>
    <t>0 340</t>
  </si>
  <si>
    <t>0 360</t>
  </si>
  <si>
    <t>0 370</t>
  </si>
  <si>
    <t>0 410</t>
  </si>
  <si>
    <t>0 500</t>
  </si>
  <si>
    <t>0 010</t>
  </si>
  <si>
    <t>0 020</t>
  </si>
  <si>
    <t>0 430</t>
  </si>
  <si>
    <t>część wyrównawcza</t>
  </si>
  <si>
    <t>0 480</t>
  </si>
  <si>
    <t>Pomoc społeczna</t>
  </si>
  <si>
    <t>0 960</t>
  </si>
  <si>
    <t xml:space="preserve">Dotacje celowe otrzymane z budżetu państwa na realizacje zadań bieżących z zakresu administracji rządowej oraz innych zadań zleconych gminie (związkom gmin) ustawami                                                          -urzędy wojewódzkie                         </t>
  </si>
  <si>
    <t>Bezpieczeństwo publiczne i ochrona przeciwpożarowa</t>
  </si>
  <si>
    <t>Dochody od osób prawnych , od osób fizycznych i od innych jednostek nie posiadających osobowości prawnej oraz wydatki związane z ich poborem</t>
  </si>
  <si>
    <t>Edukacyjna opieka wychowawcza</t>
  </si>
  <si>
    <t>Dotacje celowe otrzymane z powiatu na zadania bieżące realizowane na podstawie porozumień (umów) między jednostkami samorządu terytorialnego ( prowadzenie spraw z zakresu melioracji)</t>
  </si>
  <si>
    <t>Dochody jednostek samorządu terytorialnego związane z realizacją zadań z zakresu administracji rządowej oraz innych zadań zleconych ustawami</t>
  </si>
  <si>
    <t>cześć równoważąca</t>
  </si>
  <si>
    <t>0 400</t>
  </si>
  <si>
    <t xml:space="preserve">Dotacje celowe otrzymane z budżetu państwa na realizacje zadań bieżących z zakresu administracji rządowej oraz innych zadań zleconych gminie (związków gmin) ustawami                                                                            </t>
  </si>
  <si>
    <t>Dotacje celowe otrzymane z budżetu państwa na realizacje własnych zadań bieżących gmin (związków gmin)- dotacja na stypendia szkolne</t>
  </si>
  <si>
    <t>Wpływy z opłaty produktowej</t>
  </si>
  <si>
    <t>Wpływy z usług- wynajem hali sportowo-widowiskowej</t>
  </si>
  <si>
    <t>Pozostałe odsetki  (odsetki od środków na rach. bankowych)</t>
  </si>
  <si>
    <t>Plan</t>
  </si>
  <si>
    <t>0 770</t>
  </si>
  <si>
    <t xml:space="preserve">Dotacje celowe otrzymane z budżetu państwa na realizacje zadań bieżących z zakresu administracji rządowej oraz innych zadań zleconych gminie (związkom gmin) ustawami                                                          -zwrot podatku akcyzowego zawartego w cenie paliwa                </t>
  </si>
  <si>
    <t xml:space="preserve">Wpływy z tytułu odpłatnego nabycia prawa własności oraz prawa  uzytkowania wieczystego nieruchomosci </t>
  </si>
  <si>
    <t>Środki na dofinansowanie własnych zadań bieżących gmin (związków gmin) , powiatów (związków powiatów), samorządów województw pozyskane z innych źródeł- środki pozyskane z PUP na prace społecznie-użyteczne</t>
  </si>
  <si>
    <t>Wpływy z róznych dochodów</t>
  </si>
  <si>
    <t>Pozostałe odsetki</t>
  </si>
  <si>
    <t>Urzędy naczelnych organów władzy państwowej, kontroli i ochrony prawa oraz sądownictwa</t>
  </si>
  <si>
    <t>I.DOCHODY BIEŻĄCE</t>
  </si>
  <si>
    <t>Opłata od posiadania psów</t>
  </si>
  <si>
    <t>Dochody Bieżące Ogółem</t>
  </si>
  <si>
    <t>Transport i łaczność</t>
  </si>
  <si>
    <t>Dochody Majatkowe Ogółem</t>
  </si>
  <si>
    <t>DOCHODY BIEŻĄCE</t>
  </si>
  <si>
    <t>DOCHODY MAJĄTKOWE</t>
  </si>
  <si>
    <t>RAZEM DOCHODY</t>
  </si>
  <si>
    <t>Otrzymane spadki, zapisy i darowizny w postaci pieniężnej</t>
  </si>
  <si>
    <t>Wpływy ze zwrotów dotacji wykorzystywanych niezgodnie z przeznaczeniem lub pobranych w nadmiernej wysokości</t>
  </si>
  <si>
    <t>II.DOCHODY MAJĄTKOWE</t>
  </si>
  <si>
    <t>Informacja o wykonaniu dochodów gminy za I półrocze 2009 roku</t>
  </si>
  <si>
    <t>Obrona narodowa</t>
  </si>
  <si>
    <t xml:space="preserve">Dotacje celowe otrzymane z budżetu  państwa na realizacje zadań bieżących z zakresu administracji rządowej oraz innych zadań zleconych gminie (związkom gmin) ustawami                        </t>
  </si>
  <si>
    <t xml:space="preserve">Dotacje celowe otrzymane z budżetu państwa na realizacje własnych zadań bieżących gmin (związków gmin)  -kształcenie młodcianych pracowników                                             </t>
  </si>
  <si>
    <t>Pozostałe zadania w zakresie polityki społecznej</t>
  </si>
  <si>
    <t>Dotacje rozwojowe oraz środki na finansowanie Wspólnej Polityki Rolnej</t>
  </si>
  <si>
    <t>Ptrzymane spadki , zapisy i darowizny w postaci pienięznej</t>
  </si>
  <si>
    <t>Dotacje otrzymane z funduszy celowych na realizacje zadań bieżących jednostek sektora finansów publicznych</t>
  </si>
  <si>
    <t>Wpływy z tytułu odpłatnego nabycia prawa własnosci oraz prawa uzytkowania wieczystego nieruchomosci</t>
  </si>
  <si>
    <t>Dotacje otrzymane z funduszy celowych na finansowanie lub dofinansowanie kosztów realizacji inwestycji i zakupów inwestycyjnych jednostek sektora finansów publicznych</t>
  </si>
  <si>
    <t>Dotacje celowa otrzymane z budżetu państwa na realizacje inwestycji i zakupów inwestycyjnych własnych gmin (zwiazków gmin)</t>
  </si>
  <si>
    <t>Wpływy z tytułu pomocy fiansowej udzielenej między jednostkami samorządu terytorialnego na dofinansowanie własnych zadań inwestycyjnych i zakupów inwestycyjnych</t>
  </si>
  <si>
    <t>Pozostałe odestki</t>
  </si>
  <si>
    <t xml:space="preserve">Otrzymane spadki, zapisy i darowizny w postaci pieniężnej-   darowizny na : paczki świateczne- 300 ; "Dni Wołczyna"-1.050;  "Serce dla Wołczyna"-250 </t>
  </si>
  <si>
    <t>Gospodark komunalna i ochrona środowiska</t>
  </si>
  <si>
    <t>0 870</t>
  </si>
  <si>
    <t xml:space="preserve">Dotacje celowe otrzymane z budżetu  państwa na realizacje zadań bieżących z zakresu administracji rządowej oraz innych zadań zleconych gminie (związkom gmin) ustawami -aktualizacja rej. Wyborców- 1.158, wybory do Palramentu Europejskiego  - 34.185                  </t>
  </si>
  <si>
    <t xml:space="preserve">Dotacje celowe otrzymane z budżetu państwa na realizacje zadań bieżących z zakresu administracji rządowej oraz innych zadań zleconych gminie (związków gmin) ustawami                                                        - skła. na ub.zdr.-  7.290                                                              - zasiłki i pom.w.nat.-  50.223                                                       - świadczenia rodzinne- 1.841.569                  </t>
  </si>
  <si>
    <t xml:space="preserve">Dotacje celowe otrzymane z budżetu państwa na realizacje własnych zadań bieżących gmin (związków gmin)                                                                               - dotacje na dożywianie uczniów -   117.000                                  - ośrodek pomocy społecz.-  100.649                                             - zasiłki i pom.w.nat-  239.664 </t>
  </si>
  <si>
    <t xml:space="preserve">Środki na dofinansowanie własnych zadań bieżących gmin (związków gmin) , powiatów (związków powiatów), samorządów województw pozyskane z innych źródeł- środki pozyskane z PUP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</si>
</sst>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9">
    <font>
      <sz val="10"/>
      <name val="Arial CE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9" fontId="3" fillId="0" borderId="1" xfId="17" applyFont="1" applyBorder="1" applyAlignment="1">
      <alignment/>
    </xf>
    <xf numFmtId="9" fontId="5" fillId="0" borderId="2" xfId="17" applyFont="1" applyBorder="1" applyAlignment="1">
      <alignment/>
    </xf>
    <xf numFmtId="0" fontId="6" fillId="0" borderId="2" xfId="0" applyFont="1" applyBorder="1" applyAlignment="1">
      <alignment/>
    </xf>
    <xf numFmtId="2" fontId="6" fillId="0" borderId="2" xfId="0" applyNumberFormat="1" applyFont="1" applyBorder="1" applyAlignment="1">
      <alignment/>
    </xf>
    <xf numFmtId="0" fontId="4" fillId="0" borderId="0" xfId="0" applyFont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9" fontId="7" fillId="0" borderId="2" xfId="17" applyFont="1" applyBorder="1" applyAlignment="1">
      <alignment/>
    </xf>
    <xf numFmtId="0" fontId="7" fillId="0" borderId="7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8" xfId="0" applyFont="1" applyBorder="1" applyAlignment="1">
      <alignment wrapText="1"/>
    </xf>
    <xf numFmtId="2" fontId="7" fillId="0" borderId="2" xfId="0" applyNumberFormat="1" applyFont="1" applyBorder="1" applyAlignment="1">
      <alignment/>
    </xf>
    <xf numFmtId="0" fontId="7" fillId="0" borderId="9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vertical="top" wrapText="1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/>
    </xf>
    <xf numFmtId="2" fontId="4" fillId="0" borderId="2" xfId="0" applyNumberFormat="1" applyFont="1" applyBorder="1" applyAlignment="1">
      <alignment/>
    </xf>
    <xf numFmtId="0" fontId="7" fillId="0" borderId="6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2" xfId="0" applyFont="1" applyBorder="1" applyAlignment="1">
      <alignment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vertical="top" wrapText="1"/>
    </xf>
    <xf numFmtId="2" fontId="4" fillId="0" borderId="6" xfId="0" applyNumberFormat="1" applyFont="1" applyBorder="1" applyAlignment="1">
      <alignment/>
    </xf>
    <xf numFmtId="9" fontId="7" fillId="0" borderId="6" xfId="17" applyFont="1" applyBorder="1" applyAlignment="1">
      <alignment/>
    </xf>
    <xf numFmtId="0" fontId="7" fillId="0" borderId="1" xfId="0" applyFont="1" applyBorder="1" applyAlignment="1">
      <alignment vertical="top" wrapText="1"/>
    </xf>
    <xf numFmtId="2" fontId="7" fillId="0" borderId="7" xfId="0" applyNumberFormat="1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2" fontId="7" fillId="0" borderId="1" xfId="0" applyNumberFormat="1" applyFont="1" applyBorder="1" applyAlignment="1">
      <alignment/>
    </xf>
    <xf numFmtId="0" fontId="7" fillId="0" borderId="6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2" fontId="7" fillId="0" borderId="2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7" fillId="0" borderId="2" xfId="0" applyFont="1" applyBorder="1" applyAlignment="1">
      <alignment horizontal="left" wrapText="1"/>
    </xf>
    <xf numFmtId="2" fontId="7" fillId="0" borderId="2" xfId="0" applyNumberFormat="1" applyFont="1" applyBorder="1" applyAlignment="1">
      <alignment wrapText="1"/>
    </xf>
    <xf numFmtId="0" fontId="7" fillId="0" borderId="13" xfId="0" applyFont="1" applyBorder="1" applyAlignment="1">
      <alignment vertical="top" wrapText="1"/>
    </xf>
    <xf numFmtId="2" fontId="4" fillId="0" borderId="2" xfId="0" applyNumberFormat="1" applyFont="1" applyBorder="1" applyAlignment="1">
      <alignment vertical="top" wrapText="1"/>
    </xf>
    <xf numFmtId="2" fontId="7" fillId="0" borderId="1" xfId="0" applyNumberFormat="1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0" fontId="7" fillId="0" borderId="11" xfId="0" applyFont="1" applyBorder="1" applyAlignment="1">
      <alignment wrapText="1"/>
    </xf>
    <xf numFmtId="9" fontId="7" fillId="0" borderId="2" xfId="17" applyFont="1" applyBorder="1" applyAlignment="1">
      <alignment/>
    </xf>
    <xf numFmtId="0" fontId="4" fillId="0" borderId="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wrapText="1"/>
    </xf>
    <xf numFmtId="0" fontId="7" fillId="0" borderId="13" xfId="0" applyFont="1" applyBorder="1" applyAlignment="1">
      <alignment horizontal="left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vertical="top" wrapText="1"/>
    </xf>
    <xf numFmtId="2" fontId="4" fillId="0" borderId="6" xfId="0" applyNumberFormat="1" applyFont="1" applyBorder="1" applyAlignment="1">
      <alignment vertical="top" wrapText="1"/>
    </xf>
    <xf numFmtId="2" fontId="7" fillId="0" borderId="6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2" fontId="7" fillId="0" borderId="6" xfId="0" applyNumberFormat="1" applyFont="1" applyBorder="1" applyAlignment="1">
      <alignment wrapText="1"/>
    </xf>
    <xf numFmtId="0" fontId="7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7" fillId="0" borderId="2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top" wrapText="1"/>
    </xf>
    <xf numFmtId="2" fontId="7" fillId="0" borderId="0" xfId="0" applyNumberFormat="1" applyFont="1" applyBorder="1" applyAlignment="1">
      <alignment/>
    </xf>
    <xf numFmtId="9" fontId="7" fillId="0" borderId="0" xfId="17" applyFont="1" applyBorder="1" applyAlignment="1">
      <alignment/>
    </xf>
    <xf numFmtId="0" fontId="7" fillId="0" borderId="5" xfId="0" applyFont="1" applyBorder="1" applyAlignment="1">
      <alignment horizontal="left" vertical="top"/>
    </xf>
    <xf numFmtId="2" fontId="7" fillId="0" borderId="5" xfId="0" applyNumberFormat="1" applyFont="1" applyBorder="1" applyAlignment="1">
      <alignment/>
    </xf>
    <xf numFmtId="9" fontId="7" fillId="0" borderId="5" xfId="17" applyFont="1" applyBorder="1" applyAlignment="1">
      <alignment/>
    </xf>
    <xf numFmtId="0" fontId="0" fillId="0" borderId="5" xfId="0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2" fontId="7" fillId="0" borderId="0" xfId="0" applyNumberFormat="1" applyFont="1" applyBorder="1" applyAlignment="1">
      <alignment vertical="top" wrapText="1"/>
    </xf>
    <xf numFmtId="0" fontId="7" fillId="0" borderId="5" xfId="0" applyFont="1" applyBorder="1" applyAlignment="1">
      <alignment horizontal="left" vertical="top" wrapText="1"/>
    </xf>
    <xf numFmtId="2" fontId="7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0" fillId="0" borderId="8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workbookViewId="0" topLeftCell="A115">
      <selection activeCell="P141" sqref="P141"/>
    </sheetView>
  </sheetViews>
  <sheetFormatPr defaultColWidth="9.00390625" defaultRowHeight="12.75"/>
  <cols>
    <col min="1" max="1" width="7.375" style="0" customWidth="1"/>
    <col min="2" max="2" width="8.75390625" style="0" customWidth="1"/>
    <col min="3" max="3" width="37.75390625" style="0" customWidth="1"/>
    <col min="4" max="4" width="13.00390625" style="0" customWidth="1"/>
    <col min="5" max="5" width="12.75390625" style="0" customWidth="1"/>
    <col min="6" max="6" width="6.625" style="0" customWidth="1"/>
    <col min="7" max="13" width="9.125" style="0" hidden="1" customWidth="1"/>
    <col min="14" max="14" width="0.12890625" style="0" customWidth="1"/>
  </cols>
  <sheetData>
    <row r="1" spans="1:6" ht="14.25">
      <c r="A1" s="112" t="s">
        <v>102</v>
      </c>
      <c r="B1" s="113"/>
      <c r="C1" s="113"/>
      <c r="D1" s="113"/>
      <c r="E1" s="113"/>
      <c r="F1" s="1"/>
    </row>
    <row r="2" spans="1:6" ht="12.75">
      <c r="A2" s="2"/>
      <c r="B2" s="3"/>
      <c r="C2" s="3"/>
      <c r="D2" s="3"/>
      <c r="E2" s="3"/>
      <c r="F2" s="1"/>
    </row>
    <row r="3" spans="1:6" ht="15">
      <c r="A3" s="10"/>
      <c r="B3" s="11"/>
      <c r="C3" s="8" t="s">
        <v>91</v>
      </c>
      <c r="D3" s="11"/>
      <c r="E3" s="11"/>
      <c r="F3" s="10"/>
    </row>
    <row r="4" spans="1:6" ht="15">
      <c r="A4" s="10"/>
      <c r="B4" s="11"/>
      <c r="C4" s="8" t="s">
        <v>34</v>
      </c>
      <c r="D4" s="11"/>
      <c r="E4" s="11"/>
      <c r="F4" s="10"/>
    </row>
    <row r="5" spans="1:6" ht="28.5">
      <c r="A5" s="12" t="s">
        <v>0</v>
      </c>
      <c r="B5" s="13" t="s">
        <v>31</v>
      </c>
      <c r="C5" s="14" t="s">
        <v>4</v>
      </c>
      <c r="D5" s="13" t="s">
        <v>83</v>
      </c>
      <c r="E5" s="13" t="s">
        <v>40</v>
      </c>
      <c r="F5" s="94" t="s">
        <v>33</v>
      </c>
    </row>
    <row r="6" spans="1:6" ht="15">
      <c r="A6" s="15">
        <v>1</v>
      </c>
      <c r="B6" s="16">
        <v>2</v>
      </c>
      <c r="C6" s="15">
        <v>3</v>
      </c>
      <c r="D6" s="16">
        <v>4</v>
      </c>
      <c r="E6" s="16">
        <v>5</v>
      </c>
      <c r="F6" s="15">
        <v>6</v>
      </c>
    </row>
    <row r="7" spans="1:6" ht="15">
      <c r="A7" s="17" t="s">
        <v>1</v>
      </c>
      <c r="B7" s="18"/>
      <c r="C7" s="19" t="s">
        <v>2</v>
      </c>
      <c r="D7" s="20"/>
      <c r="E7" s="20"/>
      <c r="F7" s="21"/>
    </row>
    <row r="8" spans="1:6" ht="17.25" customHeight="1">
      <c r="A8" s="22"/>
      <c r="B8" s="23" t="s">
        <v>49</v>
      </c>
      <c r="C8" s="24" t="s">
        <v>114</v>
      </c>
      <c r="D8" s="25">
        <v>0</v>
      </c>
      <c r="E8" s="25">
        <v>219.8</v>
      </c>
      <c r="F8" s="21"/>
    </row>
    <row r="9" spans="1:6" ht="76.5" customHeight="1">
      <c r="A9" s="26"/>
      <c r="B9" s="23">
        <v>2320</v>
      </c>
      <c r="C9" s="24" t="s">
        <v>74</v>
      </c>
      <c r="D9" s="25">
        <v>21682</v>
      </c>
      <c r="E9" s="25">
        <v>10839</v>
      </c>
      <c r="F9" s="21">
        <f aca="true" t="shared" si="0" ref="F9:F79">E9/D9</f>
        <v>0.49990775758693845</v>
      </c>
    </row>
    <row r="10" spans="1:6" ht="90.75" customHeight="1">
      <c r="A10" s="27"/>
      <c r="B10" s="23">
        <v>2010</v>
      </c>
      <c r="C10" s="28" t="s">
        <v>85</v>
      </c>
      <c r="D10" s="25">
        <v>411110</v>
      </c>
      <c r="E10" s="25">
        <v>411109.65</v>
      </c>
      <c r="F10" s="21">
        <f t="shared" si="0"/>
        <v>0.9999991486463478</v>
      </c>
    </row>
    <row r="11" spans="1:6" ht="15">
      <c r="A11" s="27" t="s">
        <v>36</v>
      </c>
      <c r="B11" s="23"/>
      <c r="C11" s="24"/>
      <c r="D11" s="25">
        <f>SUM(D8:D10)</f>
        <v>432792</v>
      </c>
      <c r="E11" s="25">
        <f>SUM(E8:E10)</f>
        <v>422168.45</v>
      </c>
      <c r="F11" s="21">
        <f t="shared" si="0"/>
        <v>0.9754534510804267</v>
      </c>
    </row>
    <row r="12" spans="1:6" ht="15">
      <c r="A12" s="29" t="s">
        <v>5</v>
      </c>
      <c r="B12" s="30"/>
      <c r="C12" s="31" t="s">
        <v>6</v>
      </c>
      <c r="D12" s="32"/>
      <c r="E12" s="32"/>
      <c r="F12" s="21"/>
    </row>
    <row r="13" spans="1:6" ht="87.75" customHeight="1">
      <c r="A13" s="22"/>
      <c r="B13" s="34" t="s">
        <v>45</v>
      </c>
      <c r="C13" s="35" t="s">
        <v>43</v>
      </c>
      <c r="D13" s="25">
        <v>12000</v>
      </c>
      <c r="E13" s="25">
        <v>8875.31</v>
      </c>
      <c r="F13" s="21">
        <f t="shared" si="0"/>
        <v>0.7396091666666667</v>
      </c>
    </row>
    <row r="14" spans="1:6" ht="13.5" customHeight="1">
      <c r="A14" s="33"/>
      <c r="B14" s="23" t="s">
        <v>52</v>
      </c>
      <c r="C14" s="24" t="s">
        <v>88</v>
      </c>
      <c r="D14" s="25">
        <v>0</v>
      </c>
      <c r="E14" s="25">
        <v>5731.26</v>
      </c>
      <c r="F14" s="21"/>
    </row>
    <row r="15" spans="1:6" ht="15">
      <c r="A15" s="27" t="s">
        <v>36</v>
      </c>
      <c r="B15" s="34"/>
      <c r="C15" s="24"/>
      <c r="D15" s="25">
        <f>SUM(D13:D14)</f>
        <v>12000</v>
      </c>
      <c r="E15" s="25">
        <f>SUM(E13:E14)</f>
        <v>14606.57</v>
      </c>
      <c r="F15" s="21">
        <f t="shared" si="0"/>
        <v>1.2172141666666667</v>
      </c>
    </row>
    <row r="16" spans="1:6" ht="15">
      <c r="A16" s="29">
        <v>700</v>
      </c>
      <c r="B16" s="30"/>
      <c r="C16" s="31" t="s">
        <v>8</v>
      </c>
      <c r="D16" s="32"/>
      <c r="E16" s="32"/>
      <c r="F16" s="21"/>
    </row>
    <row r="17" spans="1:6" ht="33.75" customHeight="1">
      <c r="A17" s="22"/>
      <c r="B17" s="36" t="s">
        <v>50</v>
      </c>
      <c r="C17" s="35" t="s">
        <v>28</v>
      </c>
      <c r="D17" s="25">
        <v>52700</v>
      </c>
      <c r="E17" s="25">
        <v>51855.6</v>
      </c>
      <c r="F17" s="21">
        <f t="shared" si="0"/>
        <v>0.983977229601518</v>
      </c>
    </row>
    <row r="18" spans="1:6" ht="15">
      <c r="A18" s="22"/>
      <c r="B18" s="36" t="s">
        <v>46</v>
      </c>
      <c r="C18" s="35" t="s">
        <v>29</v>
      </c>
      <c r="D18" s="25"/>
      <c r="E18" s="25">
        <v>1749</v>
      </c>
      <c r="F18" s="21"/>
    </row>
    <row r="19" spans="1:6" ht="87.75" customHeight="1">
      <c r="A19" s="22"/>
      <c r="B19" s="36" t="s">
        <v>45</v>
      </c>
      <c r="C19" s="35" t="s">
        <v>43</v>
      </c>
      <c r="D19" s="25">
        <v>48052</v>
      </c>
      <c r="E19" s="25">
        <v>28896.23</v>
      </c>
      <c r="F19" s="21">
        <f t="shared" si="0"/>
        <v>0.6013533255639724</v>
      </c>
    </row>
    <row r="20" spans="1:6" ht="32.25" customHeight="1">
      <c r="A20" s="22"/>
      <c r="B20" s="36" t="s">
        <v>69</v>
      </c>
      <c r="C20" s="28" t="s">
        <v>99</v>
      </c>
      <c r="D20" s="25">
        <v>0</v>
      </c>
      <c r="E20" s="25">
        <v>860.32</v>
      </c>
      <c r="F20" s="21"/>
    </row>
    <row r="21" spans="1:6" ht="15">
      <c r="A21" s="33"/>
      <c r="B21" s="37" t="s">
        <v>49</v>
      </c>
      <c r="C21" s="28" t="s">
        <v>42</v>
      </c>
      <c r="D21" s="25">
        <v>20000</v>
      </c>
      <c r="E21" s="25">
        <v>15096.08</v>
      </c>
      <c r="F21" s="21">
        <f t="shared" si="0"/>
        <v>0.754804</v>
      </c>
    </row>
    <row r="22" spans="1:6" ht="15">
      <c r="A22" s="36" t="s">
        <v>36</v>
      </c>
      <c r="B22" s="38"/>
      <c r="C22" s="39"/>
      <c r="D22" s="25">
        <f>SUM(D17:D21)</f>
        <v>120752</v>
      </c>
      <c r="E22" s="25">
        <f>SUM(E17:E21)</f>
        <v>98457.23000000001</v>
      </c>
      <c r="F22" s="21">
        <f t="shared" si="0"/>
        <v>0.8153672817013383</v>
      </c>
    </row>
    <row r="23" spans="1:6" ht="15">
      <c r="A23" s="95"/>
      <c r="B23" s="97"/>
      <c r="C23" s="98"/>
      <c r="D23" s="99"/>
      <c r="E23" s="99"/>
      <c r="F23" s="100"/>
    </row>
    <row r="24" spans="1:6" ht="15">
      <c r="A24" s="95"/>
      <c r="B24" s="97"/>
      <c r="C24" s="98"/>
      <c r="D24" s="99"/>
      <c r="E24" s="99"/>
      <c r="F24" s="100"/>
    </row>
    <row r="25" spans="1:6" ht="15">
      <c r="A25" s="95"/>
      <c r="B25" s="97"/>
      <c r="C25" s="98"/>
      <c r="D25" s="99"/>
      <c r="E25" s="99"/>
      <c r="F25" s="100"/>
    </row>
    <row r="26" spans="1:6" ht="15">
      <c r="A26" s="95"/>
      <c r="B26" s="97"/>
      <c r="C26" s="98"/>
      <c r="D26" s="99"/>
      <c r="E26" s="99"/>
      <c r="F26" s="100"/>
    </row>
    <row r="27" spans="1:6" ht="15">
      <c r="A27" s="96"/>
      <c r="B27" s="101"/>
      <c r="C27" s="81"/>
      <c r="D27" s="102"/>
      <c r="E27" s="102"/>
      <c r="F27" s="103"/>
    </row>
    <row r="28" spans="1:6" ht="15">
      <c r="A28" s="17">
        <v>750</v>
      </c>
      <c r="B28" s="18"/>
      <c r="C28" s="19" t="s">
        <v>9</v>
      </c>
      <c r="D28" s="42"/>
      <c r="E28" s="42"/>
      <c r="F28" s="43"/>
    </row>
    <row r="29" spans="1:6" ht="72.75" customHeight="1">
      <c r="A29" s="22"/>
      <c r="B29" s="36">
        <v>2010</v>
      </c>
      <c r="C29" s="28" t="s">
        <v>70</v>
      </c>
      <c r="D29" s="25">
        <v>94195</v>
      </c>
      <c r="E29" s="25">
        <v>47100</v>
      </c>
      <c r="F29" s="21">
        <f t="shared" si="0"/>
        <v>0.500026540686873</v>
      </c>
    </row>
    <row r="30" spans="1:6" ht="57.75" customHeight="1">
      <c r="A30" s="22"/>
      <c r="B30" s="36">
        <v>2360</v>
      </c>
      <c r="C30" s="28" t="s">
        <v>75</v>
      </c>
      <c r="D30" s="25">
        <v>869</v>
      </c>
      <c r="E30" s="25">
        <v>609.15</v>
      </c>
      <c r="F30" s="21">
        <f t="shared" si="0"/>
        <v>0.7009781357882623</v>
      </c>
    </row>
    <row r="31" spans="1:6" ht="71.25" customHeight="1">
      <c r="A31" s="22"/>
      <c r="B31" s="36">
        <v>2700</v>
      </c>
      <c r="C31" s="28" t="s">
        <v>121</v>
      </c>
      <c r="D31" s="25">
        <v>87405</v>
      </c>
      <c r="E31" s="25">
        <v>13066.42</v>
      </c>
      <c r="F31" s="21">
        <f t="shared" si="0"/>
        <v>0.14949282077684342</v>
      </c>
    </row>
    <row r="32" spans="1:6" ht="17.25" customHeight="1">
      <c r="A32" s="22"/>
      <c r="B32" s="36" t="s">
        <v>52</v>
      </c>
      <c r="C32" s="28" t="s">
        <v>88</v>
      </c>
      <c r="D32" s="25"/>
      <c r="E32" s="25">
        <v>1911.92</v>
      </c>
      <c r="F32" s="21"/>
    </row>
    <row r="33" spans="1:6" ht="15">
      <c r="A33" s="22"/>
      <c r="B33" s="36" t="s">
        <v>51</v>
      </c>
      <c r="C33" s="28" t="s">
        <v>7</v>
      </c>
      <c r="D33" s="25">
        <v>5000</v>
      </c>
      <c r="E33" s="25">
        <v>3620.52</v>
      </c>
      <c r="F33" s="21">
        <f t="shared" si="0"/>
        <v>0.724104</v>
      </c>
    </row>
    <row r="34" spans="1:6" ht="56.25" customHeight="1">
      <c r="A34" s="22"/>
      <c r="B34" s="36" t="s">
        <v>69</v>
      </c>
      <c r="C34" s="28" t="s">
        <v>115</v>
      </c>
      <c r="D34" s="25">
        <v>300</v>
      </c>
      <c r="E34" s="25">
        <v>1600</v>
      </c>
      <c r="F34" s="21">
        <f t="shared" si="0"/>
        <v>5.333333333333333</v>
      </c>
    </row>
    <row r="35" spans="1:6" ht="15">
      <c r="A35" s="36" t="s">
        <v>36</v>
      </c>
      <c r="B35" s="34"/>
      <c r="C35" s="39"/>
      <c r="D35" s="25">
        <f>SUM(D29:D34)</f>
        <v>187769</v>
      </c>
      <c r="E35" s="25">
        <f>SUM(E29:E34)</f>
        <v>67908.01</v>
      </c>
      <c r="F35" s="21">
        <f t="shared" si="0"/>
        <v>0.3616571958097449</v>
      </c>
    </row>
    <row r="36" spans="1:6" ht="44.25" customHeight="1">
      <c r="A36" s="17">
        <v>751</v>
      </c>
      <c r="B36" s="40"/>
      <c r="C36" s="41" t="s">
        <v>90</v>
      </c>
      <c r="D36" s="42"/>
      <c r="E36" s="42"/>
      <c r="F36" s="43"/>
    </row>
    <row r="37" spans="1:6" ht="84" customHeight="1">
      <c r="A37" s="22"/>
      <c r="B37" s="26">
        <v>2010</v>
      </c>
      <c r="C37" s="44" t="s">
        <v>118</v>
      </c>
      <c r="D37" s="45">
        <v>36510</v>
      </c>
      <c r="E37" s="45">
        <v>35343</v>
      </c>
      <c r="F37" s="21">
        <f t="shared" si="0"/>
        <v>0.9680361544782251</v>
      </c>
    </row>
    <row r="38" spans="1:6" ht="15">
      <c r="A38" s="36" t="s">
        <v>36</v>
      </c>
      <c r="B38" s="34"/>
      <c r="C38" s="39"/>
      <c r="D38" s="25">
        <f>SUM(D37)</f>
        <v>36510</v>
      </c>
      <c r="E38" s="25">
        <f>SUM(E37)</f>
        <v>35343</v>
      </c>
      <c r="F38" s="21">
        <f t="shared" si="0"/>
        <v>0.9680361544782251</v>
      </c>
    </row>
    <row r="39" spans="1:6" ht="15">
      <c r="A39" s="29">
        <v>752</v>
      </c>
      <c r="B39" s="30"/>
      <c r="C39" s="41" t="s">
        <v>103</v>
      </c>
      <c r="D39" s="25"/>
      <c r="E39" s="25"/>
      <c r="F39" s="21"/>
    </row>
    <row r="40" spans="1:6" ht="63" customHeight="1">
      <c r="A40" s="36"/>
      <c r="B40" s="23">
        <v>2010</v>
      </c>
      <c r="C40" s="44" t="s">
        <v>104</v>
      </c>
      <c r="D40" s="25">
        <v>1000</v>
      </c>
      <c r="E40" s="25">
        <v>0</v>
      </c>
      <c r="F40" s="21"/>
    </row>
    <row r="41" spans="1:6" ht="15">
      <c r="A41" s="36" t="s">
        <v>36</v>
      </c>
      <c r="B41" s="34"/>
      <c r="C41" s="39"/>
      <c r="D41" s="25">
        <f>SUM(D40)</f>
        <v>1000</v>
      </c>
      <c r="E41" s="25">
        <f>SUM(E40)</f>
        <v>0</v>
      </c>
      <c r="F41" s="21">
        <f t="shared" si="0"/>
        <v>0</v>
      </c>
    </row>
    <row r="42" spans="1:6" ht="31.5" customHeight="1">
      <c r="A42" s="46">
        <v>754</v>
      </c>
      <c r="B42" s="40"/>
      <c r="C42" s="41" t="s">
        <v>71</v>
      </c>
      <c r="D42" s="32"/>
      <c r="E42" s="32"/>
      <c r="F42" s="21"/>
    </row>
    <row r="43" spans="1:6" ht="60" customHeight="1">
      <c r="A43" s="47"/>
      <c r="B43" s="48">
        <v>2010</v>
      </c>
      <c r="C43" s="44" t="s">
        <v>44</v>
      </c>
      <c r="D43" s="49">
        <v>1000</v>
      </c>
      <c r="E43" s="49">
        <v>0</v>
      </c>
      <c r="F43" s="21"/>
    </row>
    <row r="44" spans="1:6" ht="28.5" customHeight="1">
      <c r="A44" s="50"/>
      <c r="B44" s="51" t="s">
        <v>53</v>
      </c>
      <c r="C44" s="28" t="s">
        <v>10</v>
      </c>
      <c r="D44" s="49">
        <v>3000</v>
      </c>
      <c r="E44" s="49">
        <v>600</v>
      </c>
      <c r="F44" s="21">
        <f t="shared" si="0"/>
        <v>0.2</v>
      </c>
    </row>
    <row r="45" spans="1:6" ht="15">
      <c r="A45" s="114" t="s">
        <v>36</v>
      </c>
      <c r="B45" s="115"/>
      <c r="C45" s="39"/>
      <c r="D45" s="49">
        <f>SUM(D43:D44)</f>
        <v>4000</v>
      </c>
      <c r="E45" s="49">
        <f>SUM(E43:E44)</f>
        <v>600</v>
      </c>
      <c r="F45" s="21">
        <f t="shared" si="0"/>
        <v>0.15</v>
      </c>
    </row>
    <row r="46" spans="1:6" ht="32.25" customHeight="1">
      <c r="A46" s="46">
        <v>756</v>
      </c>
      <c r="B46" s="40"/>
      <c r="C46" s="41" t="s">
        <v>72</v>
      </c>
      <c r="D46" s="32"/>
      <c r="E46" s="32"/>
      <c r="F46" s="21"/>
    </row>
    <row r="47" spans="1:6" ht="45" customHeight="1">
      <c r="A47" s="47"/>
      <c r="B47" s="51" t="s">
        <v>54</v>
      </c>
      <c r="C47" s="28" t="s">
        <v>11</v>
      </c>
      <c r="D47" s="49">
        <v>46000</v>
      </c>
      <c r="E47" s="49">
        <v>11860.14</v>
      </c>
      <c r="F47" s="21">
        <f t="shared" si="0"/>
        <v>0.2578291304347826</v>
      </c>
    </row>
    <row r="48" spans="1:6" ht="15">
      <c r="A48" s="47"/>
      <c r="B48" s="53" t="s">
        <v>55</v>
      </c>
      <c r="C48" s="28" t="s">
        <v>25</v>
      </c>
      <c r="D48" s="25">
        <v>4150000</v>
      </c>
      <c r="E48" s="25">
        <v>2065798.93</v>
      </c>
      <c r="F48" s="21">
        <f t="shared" si="0"/>
        <v>0.4977828746987952</v>
      </c>
    </row>
    <row r="49" spans="1:6" ht="15">
      <c r="A49" s="47"/>
      <c r="B49" s="53" t="s">
        <v>56</v>
      </c>
      <c r="C49" s="54" t="s">
        <v>12</v>
      </c>
      <c r="D49" s="25">
        <v>1400000</v>
      </c>
      <c r="E49" s="25">
        <v>658724.88</v>
      </c>
      <c r="F49" s="21">
        <f t="shared" si="0"/>
        <v>0.47051777142857143</v>
      </c>
    </row>
    <row r="50" spans="1:6" ht="15">
      <c r="A50" s="47"/>
      <c r="B50" s="53" t="s">
        <v>57</v>
      </c>
      <c r="C50" s="54" t="s">
        <v>13</v>
      </c>
      <c r="D50" s="25">
        <v>102000</v>
      </c>
      <c r="E50" s="25">
        <v>53387.78</v>
      </c>
      <c r="F50" s="21">
        <f t="shared" si="0"/>
        <v>0.5234096078431373</v>
      </c>
    </row>
    <row r="51" spans="1:6" ht="15">
      <c r="A51" s="47"/>
      <c r="B51" s="53" t="s">
        <v>58</v>
      </c>
      <c r="C51" s="54" t="s">
        <v>14</v>
      </c>
      <c r="D51" s="25">
        <v>215000</v>
      </c>
      <c r="E51" s="25">
        <v>96235.2</v>
      </c>
      <c r="F51" s="21">
        <f t="shared" si="0"/>
        <v>0.44760558139534884</v>
      </c>
    </row>
    <row r="52" spans="1:6" ht="15">
      <c r="A52" s="47"/>
      <c r="B52" s="53" t="s">
        <v>59</v>
      </c>
      <c r="C52" s="54" t="s">
        <v>15</v>
      </c>
      <c r="D52" s="55">
        <v>25000</v>
      </c>
      <c r="E52" s="55">
        <v>41675.92</v>
      </c>
      <c r="F52" s="21">
        <f t="shared" si="0"/>
        <v>1.6670368</v>
      </c>
    </row>
    <row r="53" spans="1:6" ht="15">
      <c r="A53" s="47"/>
      <c r="B53" s="53" t="s">
        <v>60</v>
      </c>
      <c r="C53" s="54" t="s">
        <v>92</v>
      </c>
      <c r="D53" s="55">
        <v>3400</v>
      </c>
      <c r="E53" s="55">
        <v>2906</v>
      </c>
      <c r="F53" s="21">
        <f t="shared" si="0"/>
        <v>0.8547058823529412</v>
      </c>
    </row>
    <row r="54" spans="1:6" ht="15">
      <c r="A54" s="47"/>
      <c r="B54" s="56" t="s">
        <v>61</v>
      </c>
      <c r="C54" s="28" t="s">
        <v>16</v>
      </c>
      <c r="D54" s="55">
        <v>80000</v>
      </c>
      <c r="E54" s="55">
        <v>13414</v>
      </c>
      <c r="F54" s="21">
        <f t="shared" si="0"/>
        <v>0.167675</v>
      </c>
    </row>
    <row r="55" spans="1:6" ht="15">
      <c r="A55" s="47"/>
      <c r="B55" s="56" t="s">
        <v>62</v>
      </c>
      <c r="C55" s="28" t="s">
        <v>35</v>
      </c>
      <c r="D55" s="55">
        <v>155000</v>
      </c>
      <c r="E55" s="55">
        <v>95391.44</v>
      </c>
      <c r="F55" s="21">
        <f t="shared" si="0"/>
        <v>0.6154286451612904</v>
      </c>
    </row>
    <row r="56" spans="1:6" ht="15">
      <c r="A56" s="47"/>
      <c r="B56" s="56" t="s">
        <v>63</v>
      </c>
      <c r="C56" s="28" t="s">
        <v>17</v>
      </c>
      <c r="D56" s="55">
        <v>3344213</v>
      </c>
      <c r="E56" s="55">
        <v>1349304</v>
      </c>
      <c r="F56" s="21">
        <f t="shared" si="0"/>
        <v>0.4034743002314745</v>
      </c>
    </row>
    <row r="57" spans="1:6" ht="15">
      <c r="A57" s="47"/>
      <c r="B57" s="57" t="s">
        <v>64</v>
      </c>
      <c r="C57" s="28" t="s">
        <v>18</v>
      </c>
      <c r="D57" s="58">
        <v>100000</v>
      </c>
      <c r="E57" s="58">
        <v>100672.96</v>
      </c>
      <c r="F57" s="21">
        <f t="shared" si="0"/>
        <v>1.0067296000000001</v>
      </c>
    </row>
    <row r="58" spans="1:6" ht="15">
      <c r="A58" s="59"/>
      <c r="B58" s="60" t="s">
        <v>65</v>
      </c>
      <c r="C58" s="44" t="s">
        <v>39</v>
      </c>
      <c r="D58" s="55">
        <v>105000</v>
      </c>
      <c r="E58" s="55">
        <v>44296</v>
      </c>
      <c r="F58" s="21">
        <f t="shared" si="0"/>
        <v>0.42186666666666667</v>
      </c>
    </row>
    <row r="59" spans="1:6" ht="15">
      <c r="A59" s="59"/>
      <c r="B59" s="60" t="s">
        <v>46</v>
      </c>
      <c r="C59" s="61" t="s">
        <v>29</v>
      </c>
      <c r="D59" s="55">
        <v>10000</v>
      </c>
      <c r="E59" s="55">
        <v>3400</v>
      </c>
      <c r="F59" s="21">
        <f t="shared" si="0"/>
        <v>0.34</v>
      </c>
    </row>
    <row r="60" spans="1:6" ht="32.25" customHeight="1">
      <c r="A60" s="59"/>
      <c r="B60" s="62" t="s">
        <v>48</v>
      </c>
      <c r="C60" s="61" t="s">
        <v>37</v>
      </c>
      <c r="D60" s="63">
        <v>60000</v>
      </c>
      <c r="E60" s="63">
        <v>19680.73</v>
      </c>
      <c r="F60" s="21">
        <f t="shared" si="0"/>
        <v>0.32801216666666666</v>
      </c>
    </row>
    <row r="61" spans="1:6" ht="15">
      <c r="A61" s="114" t="s">
        <v>36</v>
      </c>
      <c r="B61" s="115"/>
      <c r="C61" s="64"/>
      <c r="D61" s="55">
        <f>SUM(D47:D60)</f>
        <v>9795613</v>
      </c>
      <c r="E61" s="55">
        <f>SUM(E47:E60)</f>
        <v>4556747.9799999995</v>
      </c>
      <c r="F61" s="21">
        <f t="shared" si="0"/>
        <v>0.4651825240543904</v>
      </c>
    </row>
    <row r="62" spans="1:6" ht="15">
      <c r="A62" s="46">
        <v>758</v>
      </c>
      <c r="B62" s="40"/>
      <c r="C62" s="41" t="s">
        <v>19</v>
      </c>
      <c r="D62" s="65"/>
      <c r="E62" s="65"/>
      <c r="F62" s="21"/>
    </row>
    <row r="63" spans="1:6" ht="15">
      <c r="A63" s="47"/>
      <c r="B63" s="56">
        <v>2920</v>
      </c>
      <c r="C63" s="28" t="s">
        <v>26</v>
      </c>
      <c r="D63" s="55"/>
      <c r="E63" s="55"/>
      <c r="F63" s="21"/>
    </row>
    <row r="64" spans="1:6" ht="15">
      <c r="A64" s="47"/>
      <c r="B64" s="56"/>
      <c r="C64" s="28" t="s">
        <v>32</v>
      </c>
      <c r="D64" s="55">
        <v>7719161</v>
      </c>
      <c r="E64" s="55">
        <v>4750256</v>
      </c>
      <c r="F64" s="21">
        <f t="shared" si="0"/>
        <v>0.6153850139931011</v>
      </c>
    </row>
    <row r="65" spans="1:6" ht="15">
      <c r="A65" s="22"/>
      <c r="B65" s="36" t="s">
        <v>3</v>
      </c>
      <c r="C65" s="28" t="s">
        <v>66</v>
      </c>
      <c r="D65" s="25">
        <v>5513491</v>
      </c>
      <c r="E65" s="25">
        <v>2756748</v>
      </c>
      <c r="F65" s="21">
        <f t="shared" si="0"/>
        <v>0.5000004534332241</v>
      </c>
    </row>
    <row r="66" spans="1:6" ht="15">
      <c r="A66" s="22"/>
      <c r="B66" s="36"/>
      <c r="C66" s="28" t="s">
        <v>76</v>
      </c>
      <c r="D66" s="49">
        <v>336396</v>
      </c>
      <c r="E66" s="49">
        <v>168198</v>
      </c>
      <c r="F66" s="21">
        <f t="shared" si="0"/>
        <v>0.5</v>
      </c>
    </row>
    <row r="67" spans="1:6" ht="30" customHeight="1">
      <c r="A67" s="50"/>
      <c r="B67" s="56" t="s">
        <v>49</v>
      </c>
      <c r="C67" s="28" t="s">
        <v>82</v>
      </c>
      <c r="D67" s="66">
        <v>40000</v>
      </c>
      <c r="E67" s="66">
        <v>22697.91</v>
      </c>
      <c r="F67" s="21">
        <f t="shared" si="0"/>
        <v>0.56744775</v>
      </c>
    </row>
    <row r="68" spans="1:6" ht="15">
      <c r="A68" s="114" t="s">
        <v>36</v>
      </c>
      <c r="B68" s="115"/>
      <c r="C68" s="67"/>
      <c r="D68" s="58">
        <f>SUM(D64:D67)</f>
        <v>13609048</v>
      </c>
      <c r="E68" s="58">
        <f>SUM(E64:E67)</f>
        <v>7697899.91</v>
      </c>
      <c r="F68" s="21">
        <f t="shared" si="0"/>
        <v>0.565645731428091</v>
      </c>
    </row>
    <row r="69" spans="1:6" ht="15">
      <c r="A69" s="46">
        <v>801</v>
      </c>
      <c r="B69" s="40"/>
      <c r="C69" s="68" t="s">
        <v>30</v>
      </c>
      <c r="D69" s="69"/>
      <c r="E69" s="69"/>
      <c r="F69" s="21"/>
    </row>
    <row r="70" spans="1:6" ht="15">
      <c r="A70" s="47"/>
      <c r="B70" s="62" t="s">
        <v>46</v>
      </c>
      <c r="C70" s="67" t="s">
        <v>29</v>
      </c>
      <c r="D70" s="66">
        <v>4720</v>
      </c>
      <c r="E70" s="66">
        <v>2148</v>
      </c>
      <c r="F70" s="21">
        <f t="shared" si="0"/>
        <v>0.45508474576271185</v>
      </c>
    </row>
    <row r="71" spans="1:6" ht="15">
      <c r="A71" s="47"/>
      <c r="B71" s="62" t="s">
        <v>51</v>
      </c>
      <c r="C71" s="67" t="s">
        <v>7</v>
      </c>
      <c r="D71" s="66">
        <v>247400</v>
      </c>
      <c r="E71" s="66">
        <v>138840.37</v>
      </c>
      <c r="F71" s="21">
        <f t="shared" si="0"/>
        <v>0.5611979385610347</v>
      </c>
    </row>
    <row r="72" spans="1:6" ht="15">
      <c r="A72" s="47"/>
      <c r="B72" s="62" t="s">
        <v>49</v>
      </c>
      <c r="C72" s="67" t="s">
        <v>89</v>
      </c>
      <c r="D72" s="66"/>
      <c r="E72" s="66">
        <v>48.64</v>
      </c>
      <c r="F72" s="21"/>
    </row>
    <row r="73" spans="1:6" ht="27.75" customHeight="1">
      <c r="A73" s="47"/>
      <c r="B73" s="62" t="s">
        <v>69</v>
      </c>
      <c r="C73" s="70" t="s">
        <v>99</v>
      </c>
      <c r="D73" s="66">
        <v>5600</v>
      </c>
      <c r="E73" s="66">
        <v>1860</v>
      </c>
      <c r="F73" s="21">
        <f t="shared" si="0"/>
        <v>0.33214285714285713</v>
      </c>
    </row>
    <row r="74" spans="1:6" ht="15" customHeight="1">
      <c r="A74" s="47"/>
      <c r="B74" s="62" t="s">
        <v>52</v>
      </c>
      <c r="C74" s="67" t="s">
        <v>27</v>
      </c>
      <c r="D74" s="66">
        <v>65159</v>
      </c>
      <c r="E74" s="66">
        <v>27377.14</v>
      </c>
      <c r="F74" s="21">
        <f t="shared" si="0"/>
        <v>0.42015899568747217</v>
      </c>
    </row>
    <row r="75" spans="1:6" ht="58.5" customHeight="1">
      <c r="A75" s="50"/>
      <c r="B75" s="62">
        <v>2030</v>
      </c>
      <c r="C75" s="39" t="s">
        <v>105</v>
      </c>
      <c r="D75" s="66">
        <v>26645</v>
      </c>
      <c r="E75" s="66">
        <v>26644.11</v>
      </c>
      <c r="F75" s="71">
        <f t="shared" si="0"/>
        <v>0.9999665978607619</v>
      </c>
    </row>
    <row r="76" spans="1:6" ht="15">
      <c r="A76" s="114" t="s">
        <v>36</v>
      </c>
      <c r="B76" s="115"/>
      <c r="C76" s="39"/>
      <c r="D76" s="63">
        <f>SUM(D70:D75)</f>
        <v>349524</v>
      </c>
      <c r="E76" s="63">
        <f>SUM(E70:E75)</f>
        <v>196918.26</v>
      </c>
      <c r="F76" s="21">
        <f t="shared" si="0"/>
        <v>0.5633898101417929</v>
      </c>
    </row>
    <row r="77" spans="1:6" ht="15">
      <c r="A77" s="72">
        <v>851</v>
      </c>
      <c r="B77" s="73"/>
      <c r="C77" s="68" t="s">
        <v>20</v>
      </c>
      <c r="D77" s="74"/>
      <c r="E77" s="74"/>
      <c r="F77" s="21"/>
    </row>
    <row r="78" spans="1:6" ht="13.5" customHeight="1">
      <c r="A78" s="60"/>
      <c r="B78" s="62" t="s">
        <v>67</v>
      </c>
      <c r="C78" s="28" t="s">
        <v>21</v>
      </c>
      <c r="D78" s="63">
        <v>185000</v>
      </c>
      <c r="E78" s="63">
        <v>147662.52</v>
      </c>
      <c r="F78" s="21">
        <f t="shared" si="0"/>
        <v>0.7981757837837837</v>
      </c>
    </row>
    <row r="79" spans="1:6" ht="61.5" customHeight="1">
      <c r="A79" s="50"/>
      <c r="B79" s="75">
        <v>2010</v>
      </c>
      <c r="C79" s="44" t="s">
        <v>78</v>
      </c>
      <c r="D79" s="63">
        <v>240</v>
      </c>
      <c r="E79" s="63">
        <v>240</v>
      </c>
      <c r="F79" s="21">
        <f t="shared" si="0"/>
        <v>1</v>
      </c>
    </row>
    <row r="80" spans="1:6" ht="15">
      <c r="A80" s="114" t="s">
        <v>36</v>
      </c>
      <c r="B80" s="115"/>
      <c r="C80" s="39"/>
      <c r="D80" s="55">
        <f>SUM(D78:D79)</f>
        <v>185240</v>
      </c>
      <c r="E80" s="55">
        <f>SUM(E78:E79)</f>
        <v>147902.52</v>
      </c>
      <c r="F80" s="21">
        <f aca="true" t="shared" si="1" ref="F80:F117">E80/D80</f>
        <v>0.7984372705679118</v>
      </c>
    </row>
    <row r="81" spans="1:6" ht="15">
      <c r="A81" s="105"/>
      <c r="B81" s="106"/>
      <c r="C81" s="98"/>
      <c r="D81" s="107"/>
      <c r="E81" s="107"/>
      <c r="F81" s="100"/>
    </row>
    <row r="82" spans="1:6" ht="15">
      <c r="A82" s="108"/>
      <c r="B82" s="104"/>
      <c r="C82" s="81"/>
      <c r="D82" s="109"/>
      <c r="E82" s="109"/>
      <c r="F82" s="103"/>
    </row>
    <row r="83" spans="1:6" ht="15">
      <c r="A83" s="76">
        <v>852</v>
      </c>
      <c r="B83" s="77"/>
      <c r="C83" s="78" t="s">
        <v>68</v>
      </c>
      <c r="D83" s="79"/>
      <c r="E83" s="79"/>
      <c r="F83" s="43"/>
    </row>
    <row r="84" spans="1:6" ht="115.5" customHeight="1">
      <c r="A84" s="47"/>
      <c r="B84" s="51">
        <v>2010</v>
      </c>
      <c r="C84" s="44" t="s">
        <v>119</v>
      </c>
      <c r="D84" s="66">
        <v>3862400</v>
      </c>
      <c r="E84" s="66">
        <v>1899082</v>
      </c>
      <c r="F84" s="71">
        <f t="shared" si="1"/>
        <v>0.49168444490472246</v>
      </c>
    </row>
    <row r="85" spans="1:6" ht="86.25" customHeight="1">
      <c r="A85" s="47"/>
      <c r="B85" s="51">
        <v>2030</v>
      </c>
      <c r="C85" s="28" t="s">
        <v>120</v>
      </c>
      <c r="D85" s="66">
        <v>800600</v>
      </c>
      <c r="E85" s="66">
        <v>457313</v>
      </c>
      <c r="F85" s="71">
        <f t="shared" si="1"/>
        <v>0.5712128403697228</v>
      </c>
    </row>
    <row r="86" spans="1:6" ht="61.5" customHeight="1">
      <c r="A86" s="47"/>
      <c r="B86" s="51">
        <v>2360</v>
      </c>
      <c r="C86" s="28" t="s">
        <v>75</v>
      </c>
      <c r="D86" s="66">
        <v>18000</v>
      </c>
      <c r="E86" s="66">
        <v>14347.75</v>
      </c>
      <c r="F86" s="71">
        <f t="shared" si="1"/>
        <v>0.7970972222222222</v>
      </c>
    </row>
    <row r="87" spans="1:6" ht="91.5" customHeight="1">
      <c r="A87" s="47"/>
      <c r="B87" s="51">
        <v>2700</v>
      </c>
      <c r="C87" s="28" t="s">
        <v>87</v>
      </c>
      <c r="D87" s="66">
        <v>59094</v>
      </c>
      <c r="E87" s="66">
        <v>18796.87</v>
      </c>
      <c r="F87" s="71">
        <f t="shared" si="1"/>
        <v>0.3180842386705926</v>
      </c>
    </row>
    <row r="88" spans="1:6" ht="60.75" customHeight="1">
      <c r="A88" s="47"/>
      <c r="B88" s="51">
        <v>2910</v>
      </c>
      <c r="C88" s="28" t="s">
        <v>100</v>
      </c>
      <c r="D88" s="66"/>
      <c r="E88" s="66">
        <v>7810.01</v>
      </c>
      <c r="F88" s="71"/>
    </row>
    <row r="89" spans="1:6" ht="90.75" customHeight="1">
      <c r="A89" s="47"/>
      <c r="B89" s="51" t="s">
        <v>45</v>
      </c>
      <c r="C89" s="35" t="s">
        <v>43</v>
      </c>
      <c r="D89" s="66">
        <v>1200</v>
      </c>
      <c r="E89" s="66">
        <v>600</v>
      </c>
      <c r="F89" s="71">
        <f>E89/D89</f>
        <v>0.5</v>
      </c>
    </row>
    <row r="90" spans="1:6" ht="15.75" customHeight="1">
      <c r="A90" s="47"/>
      <c r="B90" s="51" t="s">
        <v>51</v>
      </c>
      <c r="C90" s="28" t="s">
        <v>7</v>
      </c>
      <c r="D90" s="66">
        <v>11040</v>
      </c>
      <c r="E90" s="66">
        <v>4981.68</v>
      </c>
      <c r="F90" s="71">
        <f>E90/D90</f>
        <v>0.45123913043478264</v>
      </c>
    </row>
    <row r="91" spans="1:6" ht="15.75" customHeight="1">
      <c r="A91" s="47"/>
      <c r="B91" s="51" t="s">
        <v>49</v>
      </c>
      <c r="C91" s="28" t="s">
        <v>89</v>
      </c>
      <c r="D91" s="66"/>
      <c r="E91" s="66">
        <v>0.03</v>
      </c>
      <c r="F91" s="71"/>
    </row>
    <row r="92" spans="1:6" ht="15" customHeight="1">
      <c r="A92" s="47"/>
      <c r="B92" s="62" t="s">
        <v>52</v>
      </c>
      <c r="C92" s="67" t="s">
        <v>88</v>
      </c>
      <c r="D92" s="66">
        <v>2928</v>
      </c>
      <c r="E92" s="66">
        <v>6268.33</v>
      </c>
      <c r="F92" s="71">
        <f t="shared" si="1"/>
        <v>2.140823087431694</v>
      </c>
    </row>
    <row r="93" spans="1:6" ht="15">
      <c r="A93" s="114" t="s">
        <v>36</v>
      </c>
      <c r="B93" s="115"/>
      <c r="C93" s="64"/>
      <c r="D93" s="55">
        <f>SUM(D84:D92)</f>
        <v>4755262</v>
      </c>
      <c r="E93" s="55">
        <f>SUM(E84:E92)</f>
        <v>2409199.67</v>
      </c>
      <c r="F93" s="21">
        <f t="shared" si="1"/>
        <v>0.5066386815279579</v>
      </c>
    </row>
    <row r="94" spans="1:6" ht="28.5">
      <c r="A94" s="76">
        <v>853</v>
      </c>
      <c r="B94" s="77"/>
      <c r="C94" s="78" t="s">
        <v>106</v>
      </c>
      <c r="D94" s="80"/>
      <c r="E94" s="80"/>
      <c r="F94" s="21"/>
    </row>
    <row r="95" spans="1:15" ht="30" customHeight="1">
      <c r="A95" s="76"/>
      <c r="B95" s="53">
        <v>2008</v>
      </c>
      <c r="C95" s="81" t="s">
        <v>107</v>
      </c>
      <c r="D95" s="82">
        <v>217036.55</v>
      </c>
      <c r="E95" s="82">
        <v>107121.24</v>
      </c>
      <c r="F95" s="21">
        <f t="shared" si="1"/>
        <v>0.4935631348729051</v>
      </c>
      <c r="O95" s="9"/>
    </row>
    <row r="96" spans="1:15" ht="30">
      <c r="A96" s="52"/>
      <c r="B96" s="53">
        <v>2009</v>
      </c>
      <c r="C96" s="81" t="s">
        <v>107</v>
      </c>
      <c r="D96" s="82">
        <v>13341.05</v>
      </c>
      <c r="E96" s="82">
        <v>4428.64</v>
      </c>
      <c r="F96" s="21">
        <f t="shared" si="1"/>
        <v>0.33195588053414093</v>
      </c>
      <c r="O96" s="9"/>
    </row>
    <row r="97" spans="1:6" ht="15">
      <c r="A97" s="114" t="s">
        <v>36</v>
      </c>
      <c r="B97" s="115"/>
      <c r="C97" s="39"/>
      <c r="D97" s="55">
        <f>SUM(D95:D96)</f>
        <v>230377.59999999998</v>
      </c>
      <c r="E97" s="55">
        <f>SUM(E95:E96)</f>
        <v>111549.88</v>
      </c>
      <c r="F97" s="21">
        <f t="shared" si="1"/>
        <v>0.4842045407192367</v>
      </c>
    </row>
    <row r="98" spans="1:6" ht="15">
      <c r="A98" s="105"/>
      <c r="B98" s="106"/>
      <c r="C98" s="98"/>
      <c r="D98" s="107"/>
      <c r="E98" s="107"/>
      <c r="F98" s="100"/>
    </row>
    <row r="99" spans="1:6" ht="15">
      <c r="A99" s="108"/>
      <c r="B99" s="104"/>
      <c r="C99" s="81"/>
      <c r="D99" s="109"/>
      <c r="E99" s="109"/>
      <c r="F99" s="103"/>
    </row>
    <row r="100" spans="1:6" ht="15">
      <c r="A100" s="76">
        <v>854</v>
      </c>
      <c r="B100" s="77"/>
      <c r="C100" s="78" t="s">
        <v>73</v>
      </c>
      <c r="D100" s="80"/>
      <c r="E100" s="80"/>
      <c r="F100" s="43"/>
    </row>
    <row r="101" spans="1:6" ht="62.25" customHeight="1">
      <c r="A101" s="52"/>
      <c r="B101" s="53">
        <v>2030</v>
      </c>
      <c r="C101" s="81" t="s">
        <v>79</v>
      </c>
      <c r="D101" s="82">
        <v>148265</v>
      </c>
      <c r="E101" s="82">
        <v>120336</v>
      </c>
      <c r="F101" s="21">
        <f t="shared" si="1"/>
        <v>0.811627828550231</v>
      </c>
    </row>
    <row r="102" spans="1:6" ht="15">
      <c r="A102" s="114" t="s">
        <v>36</v>
      </c>
      <c r="B102" s="115"/>
      <c r="C102" s="81"/>
      <c r="D102" s="80">
        <f>SUM(D101)</f>
        <v>148265</v>
      </c>
      <c r="E102" s="80">
        <f>SUM(E101)</f>
        <v>120336</v>
      </c>
      <c r="F102" s="21">
        <f t="shared" si="1"/>
        <v>0.811627828550231</v>
      </c>
    </row>
    <row r="103" spans="1:6" ht="15" customHeight="1">
      <c r="A103" s="46">
        <v>900</v>
      </c>
      <c r="B103" s="77"/>
      <c r="C103" s="78" t="s">
        <v>22</v>
      </c>
      <c r="D103" s="79"/>
      <c r="E103" s="79"/>
      <c r="F103" s="21"/>
    </row>
    <row r="104" spans="1:6" ht="14.25" customHeight="1">
      <c r="A104" s="47"/>
      <c r="B104" s="83" t="s">
        <v>77</v>
      </c>
      <c r="C104" s="28" t="s">
        <v>80</v>
      </c>
      <c r="D104" s="63">
        <v>2600</v>
      </c>
      <c r="E104" s="63">
        <v>1614.8</v>
      </c>
      <c r="F104" s="21">
        <f t="shared" si="1"/>
        <v>0.6210769230769231</v>
      </c>
    </row>
    <row r="105" spans="1:6" ht="14.25" customHeight="1">
      <c r="A105" s="47"/>
      <c r="B105" s="83" t="s">
        <v>69</v>
      </c>
      <c r="C105" s="39" t="s">
        <v>108</v>
      </c>
      <c r="D105" s="63">
        <v>300</v>
      </c>
      <c r="E105" s="63">
        <v>300</v>
      </c>
      <c r="F105" s="21">
        <f t="shared" si="1"/>
        <v>1</v>
      </c>
    </row>
    <row r="106" spans="1:6" ht="14.25" customHeight="1">
      <c r="A106" s="47"/>
      <c r="B106" s="62" t="s">
        <v>52</v>
      </c>
      <c r="C106" s="39" t="s">
        <v>27</v>
      </c>
      <c r="D106" s="63">
        <v>7177</v>
      </c>
      <c r="E106" s="63">
        <v>2176.89</v>
      </c>
      <c r="F106" s="21">
        <f t="shared" si="1"/>
        <v>0.30331475546885883</v>
      </c>
    </row>
    <row r="107" spans="1:6" ht="43.5" customHeight="1">
      <c r="A107" s="50"/>
      <c r="B107" s="62">
        <v>2440</v>
      </c>
      <c r="C107" s="39" t="s">
        <v>109</v>
      </c>
      <c r="D107" s="63">
        <v>15000</v>
      </c>
      <c r="E107" s="63">
        <v>15000</v>
      </c>
      <c r="F107" s="21">
        <f t="shared" si="1"/>
        <v>1</v>
      </c>
    </row>
    <row r="108" spans="1:6" ht="15">
      <c r="A108" s="114" t="s">
        <v>36</v>
      </c>
      <c r="B108" s="115"/>
      <c r="C108" s="39"/>
      <c r="D108" s="63">
        <f>SUM(D104:D107)</f>
        <v>25077</v>
      </c>
      <c r="E108" s="63">
        <f>SUM(E104:E107)</f>
        <v>19091.69</v>
      </c>
      <c r="F108" s="21">
        <f t="shared" si="1"/>
        <v>0.7613227260039079</v>
      </c>
    </row>
    <row r="109" spans="1:6" ht="13.5" customHeight="1">
      <c r="A109" s="76">
        <v>921</v>
      </c>
      <c r="B109" s="40"/>
      <c r="C109" s="41" t="s">
        <v>38</v>
      </c>
      <c r="D109" s="63"/>
      <c r="E109" s="63"/>
      <c r="F109" s="71"/>
    </row>
    <row r="110" spans="1:6" ht="78" customHeight="1">
      <c r="A110" s="53"/>
      <c r="B110" s="62">
        <v>2320</v>
      </c>
      <c r="C110" s="28" t="s">
        <v>41</v>
      </c>
      <c r="D110" s="63">
        <v>5000</v>
      </c>
      <c r="E110" s="63">
        <v>5000</v>
      </c>
      <c r="F110" s="71">
        <f t="shared" si="1"/>
        <v>1</v>
      </c>
    </row>
    <row r="111" spans="1:6" ht="15">
      <c r="A111" s="116" t="s">
        <v>36</v>
      </c>
      <c r="B111" s="117"/>
      <c r="C111" s="39"/>
      <c r="D111" s="55">
        <f>SUM(D110:D110)</f>
        <v>5000</v>
      </c>
      <c r="E111" s="55">
        <f>SUM(E110:E110)</f>
        <v>5000</v>
      </c>
      <c r="F111" s="21">
        <f t="shared" si="1"/>
        <v>1</v>
      </c>
    </row>
    <row r="112" spans="1:6" ht="15">
      <c r="A112" s="46">
        <v>926</v>
      </c>
      <c r="B112" s="41"/>
      <c r="C112" s="41" t="s">
        <v>24</v>
      </c>
      <c r="D112" s="65"/>
      <c r="E112" s="65"/>
      <c r="F112" s="21"/>
    </row>
    <row r="113" spans="1:6" ht="30">
      <c r="A113" s="84"/>
      <c r="B113" s="54" t="s">
        <v>51</v>
      </c>
      <c r="C113" s="28" t="s">
        <v>81</v>
      </c>
      <c r="D113" s="80">
        <v>18000</v>
      </c>
      <c r="E113" s="80">
        <v>3569</v>
      </c>
      <c r="F113" s="21">
        <f t="shared" si="1"/>
        <v>0.19827777777777778</v>
      </c>
    </row>
    <row r="114" spans="1:6" ht="15">
      <c r="A114" s="84"/>
      <c r="B114" s="54" t="s">
        <v>49</v>
      </c>
      <c r="C114" s="28" t="s">
        <v>89</v>
      </c>
      <c r="D114" s="80"/>
      <c r="E114" s="80">
        <v>31.33</v>
      </c>
      <c r="F114" s="21"/>
    </row>
    <row r="115" spans="1:6" ht="15">
      <c r="A115" s="84"/>
      <c r="B115" s="54" t="s">
        <v>52</v>
      </c>
      <c r="C115" s="28" t="s">
        <v>88</v>
      </c>
      <c r="D115" s="80">
        <v>500</v>
      </c>
      <c r="E115" s="80">
        <v>500</v>
      </c>
      <c r="F115" s="21">
        <f t="shared" si="1"/>
        <v>1</v>
      </c>
    </row>
    <row r="116" spans="1:6" ht="15">
      <c r="A116" s="118" t="s">
        <v>36</v>
      </c>
      <c r="B116" s="119"/>
      <c r="C116" s="39"/>
      <c r="D116" s="80">
        <f>SUM(D113:D115)</f>
        <v>18500</v>
      </c>
      <c r="E116" s="80">
        <f>SUM(E113:E115)</f>
        <v>4100.33</v>
      </c>
      <c r="F116" s="21">
        <f t="shared" si="1"/>
        <v>0.22163945945945945</v>
      </c>
    </row>
    <row r="117" spans="1:6" ht="15">
      <c r="A117" s="85"/>
      <c r="B117" s="40"/>
      <c r="C117" s="41" t="s">
        <v>93</v>
      </c>
      <c r="D117" s="65">
        <f>D11+D15+D22+D35+D38+D41+D45+D61+D68+D76+D80+D93+D97+D102+D108+D116+D111</f>
        <v>29916729.6</v>
      </c>
      <c r="E117" s="65">
        <f>E11+E15+E22+E35+E38+E41+E45+E61+E68+E76+E80+E93+E97+E102+E108+E116+E111</f>
        <v>15907829.499999998</v>
      </c>
      <c r="F117" s="21">
        <f t="shared" si="1"/>
        <v>0.5317369148531529</v>
      </c>
    </row>
    <row r="118" spans="1:6" ht="14.25">
      <c r="A118" s="86"/>
      <c r="B118" s="86"/>
      <c r="C118" s="86"/>
      <c r="D118" s="87"/>
      <c r="E118" s="87"/>
      <c r="F118" s="87"/>
    </row>
    <row r="119" spans="1:12" ht="15">
      <c r="A119" s="10"/>
      <c r="B119" s="11"/>
      <c r="C119" s="8" t="s">
        <v>101</v>
      </c>
      <c r="D119" s="11"/>
      <c r="E119" s="11"/>
      <c r="F119" s="10"/>
      <c r="K119" s="110"/>
      <c r="L119" s="110"/>
    </row>
    <row r="120" spans="1:12" ht="15">
      <c r="A120" s="10"/>
      <c r="B120" s="11"/>
      <c r="C120" s="8" t="s">
        <v>34</v>
      </c>
      <c r="D120" s="11"/>
      <c r="E120" s="11"/>
      <c r="F120" s="10"/>
      <c r="K120" s="110"/>
      <c r="L120" s="110"/>
    </row>
    <row r="121" spans="1:13" ht="28.5">
      <c r="A121" s="12" t="s">
        <v>0</v>
      </c>
      <c r="B121" s="13" t="s">
        <v>31</v>
      </c>
      <c r="C121" s="14" t="s">
        <v>4</v>
      </c>
      <c r="D121" s="13" t="s">
        <v>83</v>
      </c>
      <c r="E121" s="13" t="s">
        <v>40</v>
      </c>
      <c r="F121" s="94" t="s">
        <v>33</v>
      </c>
      <c r="K121" s="110"/>
      <c r="L121" s="110"/>
      <c r="M121" s="111"/>
    </row>
    <row r="122" spans="1:6" ht="15">
      <c r="A122" s="15">
        <v>1</v>
      </c>
      <c r="B122" s="16">
        <v>2</v>
      </c>
      <c r="C122" s="15">
        <v>3</v>
      </c>
      <c r="D122" s="16">
        <v>4</v>
      </c>
      <c r="E122" s="16">
        <v>5</v>
      </c>
      <c r="F122" s="15">
        <v>6</v>
      </c>
    </row>
    <row r="123" spans="1:6" ht="15">
      <c r="A123" s="17" t="s">
        <v>1</v>
      </c>
      <c r="B123" s="18"/>
      <c r="C123" s="19" t="s">
        <v>2</v>
      </c>
      <c r="D123" s="20"/>
      <c r="E123" s="20"/>
      <c r="F123" s="21"/>
    </row>
    <row r="124" spans="1:6" ht="45">
      <c r="A124" s="23"/>
      <c r="B124" s="23" t="s">
        <v>84</v>
      </c>
      <c r="C124" s="24" t="s">
        <v>110</v>
      </c>
      <c r="D124" s="88">
        <v>0</v>
      </c>
      <c r="E124" s="25">
        <v>13848.94</v>
      </c>
      <c r="F124" s="21"/>
    </row>
    <row r="125" spans="1:6" ht="15">
      <c r="A125" s="27" t="s">
        <v>36</v>
      </c>
      <c r="B125" s="34"/>
      <c r="C125" s="24"/>
      <c r="D125" s="25">
        <f>SUM(D124:D124)</f>
        <v>0</v>
      </c>
      <c r="E125" s="25">
        <f>SUM(E124:E124)</f>
        <v>13848.94</v>
      </c>
      <c r="F125" s="21"/>
    </row>
    <row r="126" spans="1:6" ht="15">
      <c r="A126" s="89">
        <v>600</v>
      </c>
      <c r="B126" s="18"/>
      <c r="C126" s="31" t="s">
        <v>94</v>
      </c>
      <c r="D126" s="90"/>
      <c r="E126" s="32"/>
      <c r="F126" s="21"/>
    </row>
    <row r="127" spans="1:6" ht="75">
      <c r="A127" s="91"/>
      <c r="B127" s="92">
        <v>6260</v>
      </c>
      <c r="C127" s="24" t="s">
        <v>111</v>
      </c>
      <c r="D127" s="25">
        <v>500000</v>
      </c>
      <c r="E127" s="25">
        <v>0</v>
      </c>
      <c r="F127" s="21"/>
    </row>
    <row r="128" spans="1:6" ht="61.5" customHeight="1">
      <c r="A128" s="33"/>
      <c r="B128" s="34">
        <v>6330</v>
      </c>
      <c r="C128" s="35" t="s">
        <v>112</v>
      </c>
      <c r="D128" s="25">
        <v>978800</v>
      </c>
      <c r="E128" s="25">
        <v>0</v>
      </c>
      <c r="F128" s="21"/>
    </row>
    <row r="129" spans="1:6" ht="15">
      <c r="A129" s="27" t="s">
        <v>36</v>
      </c>
      <c r="B129" s="34"/>
      <c r="C129" s="24"/>
      <c r="D129" s="25">
        <f>SUM(D127:D128)</f>
        <v>1478800</v>
      </c>
      <c r="E129" s="25">
        <f>SUM(E127:E128)</f>
        <v>0</v>
      </c>
      <c r="F129" s="21">
        <f>E129/D129</f>
        <v>0</v>
      </c>
    </row>
    <row r="130" spans="1:6" ht="15">
      <c r="A130" s="29">
        <v>700</v>
      </c>
      <c r="B130" s="30"/>
      <c r="C130" s="31" t="s">
        <v>8</v>
      </c>
      <c r="D130" s="32"/>
      <c r="E130" s="32"/>
      <c r="F130" s="21"/>
    </row>
    <row r="131" spans="1:6" ht="47.25" customHeight="1">
      <c r="A131" s="22"/>
      <c r="B131" s="36" t="s">
        <v>47</v>
      </c>
      <c r="C131" s="35" t="s">
        <v>23</v>
      </c>
      <c r="D131" s="25">
        <v>46600</v>
      </c>
      <c r="E131" s="25">
        <v>5838.62</v>
      </c>
      <c r="F131" s="21">
        <f>E131/D131</f>
        <v>0.12529227467811158</v>
      </c>
    </row>
    <row r="132" spans="1:6" ht="45">
      <c r="A132" s="22"/>
      <c r="B132" s="36" t="s">
        <v>84</v>
      </c>
      <c r="C132" s="35" t="s">
        <v>86</v>
      </c>
      <c r="D132" s="25">
        <v>500000</v>
      </c>
      <c r="E132" s="25">
        <v>177937.53</v>
      </c>
      <c r="F132" s="21">
        <f>E132/D132</f>
        <v>0.35587506</v>
      </c>
    </row>
    <row r="133" spans="1:6" ht="15">
      <c r="A133" s="23" t="s">
        <v>36</v>
      </c>
      <c r="B133" s="36"/>
      <c r="C133" s="35"/>
      <c r="D133" s="25">
        <f>SUM(D131:D132)</f>
        <v>546600</v>
      </c>
      <c r="E133" s="25">
        <f>SUM(E131:E132)</f>
        <v>183776.15</v>
      </c>
      <c r="F133" s="21">
        <f>E133/D133</f>
        <v>0.33621688620563484</v>
      </c>
    </row>
    <row r="134" spans="1:6" ht="15">
      <c r="A134" s="17">
        <v>900</v>
      </c>
      <c r="B134" s="18"/>
      <c r="C134" s="19" t="s">
        <v>116</v>
      </c>
      <c r="D134" s="20"/>
      <c r="E134" s="20"/>
      <c r="F134" s="21"/>
    </row>
    <row r="135" spans="1:6" ht="15">
      <c r="A135" s="23"/>
      <c r="B135" s="23" t="s">
        <v>117</v>
      </c>
      <c r="C135" s="24"/>
      <c r="D135" s="88">
        <v>0</v>
      </c>
      <c r="E135" s="25">
        <v>24000.13</v>
      </c>
      <c r="F135" s="21"/>
    </row>
    <row r="136" spans="1:6" ht="15">
      <c r="A136" s="27" t="s">
        <v>36</v>
      </c>
      <c r="B136" s="34"/>
      <c r="C136" s="24"/>
      <c r="D136" s="25">
        <f>SUM(D135:D135)</f>
        <v>0</v>
      </c>
      <c r="E136" s="25">
        <f>SUM(E135:E135)</f>
        <v>24000.13</v>
      </c>
      <c r="F136" s="21"/>
    </row>
    <row r="137" spans="1:6" ht="15">
      <c r="A137" s="91">
        <v>926</v>
      </c>
      <c r="B137" s="36"/>
      <c r="C137" s="93" t="s">
        <v>24</v>
      </c>
      <c r="D137" s="25"/>
      <c r="E137" s="25"/>
      <c r="F137" s="21"/>
    </row>
    <row r="138" spans="1:6" ht="75">
      <c r="A138" s="91"/>
      <c r="B138" s="34">
        <v>6300</v>
      </c>
      <c r="C138" s="35" t="s">
        <v>113</v>
      </c>
      <c r="D138" s="25">
        <v>333000</v>
      </c>
      <c r="E138" s="25">
        <v>0</v>
      </c>
      <c r="F138" s="21">
        <f>E138/D138</f>
        <v>0</v>
      </c>
    </row>
    <row r="139" spans="1:6" ht="60">
      <c r="A139" s="33"/>
      <c r="B139" s="34">
        <v>6330</v>
      </c>
      <c r="C139" s="35" t="s">
        <v>112</v>
      </c>
      <c r="D139" s="25">
        <v>333000</v>
      </c>
      <c r="E139" s="25">
        <v>0</v>
      </c>
      <c r="F139" s="21">
        <f>E139/D139</f>
        <v>0</v>
      </c>
    </row>
    <row r="140" spans="1:6" ht="15">
      <c r="A140" s="27" t="s">
        <v>36</v>
      </c>
      <c r="B140" s="38"/>
      <c r="C140" s="39"/>
      <c r="D140" s="25">
        <f>SUM(D138:D139)</f>
        <v>666000</v>
      </c>
      <c r="E140" s="25">
        <f>SUM(E138:E139)</f>
        <v>0</v>
      </c>
      <c r="F140" s="21">
        <f>E140/D140</f>
        <v>0</v>
      </c>
    </row>
    <row r="141" spans="1:6" ht="15">
      <c r="A141" s="85"/>
      <c r="B141" s="40"/>
      <c r="C141" s="41" t="s">
        <v>95</v>
      </c>
      <c r="D141" s="65">
        <f>D125+D129+D133+D140+D136</f>
        <v>2691400</v>
      </c>
      <c r="E141" s="65">
        <f>E125+E129+E133+E140+E136</f>
        <v>221625.22</v>
      </c>
      <c r="F141" s="21">
        <f>E141/D141</f>
        <v>0.0823457011220926</v>
      </c>
    </row>
    <row r="142" ht="12.75">
      <c r="F142" s="4"/>
    </row>
    <row r="143" spans="3:6" ht="15.75">
      <c r="C143" s="6" t="s">
        <v>96</v>
      </c>
      <c r="D143" s="7">
        <f>D117</f>
        <v>29916729.6</v>
      </c>
      <c r="E143" s="7">
        <f>E117</f>
        <v>15907829.499999998</v>
      </c>
      <c r="F143" s="5">
        <f>E143/D143</f>
        <v>0.5317369148531529</v>
      </c>
    </row>
    <row r="144" spans="3:6" ht="15.75">
      <c r="C144" s="6" t="s">
        <v>97</v>
      </c>
      <c r="D144" s="7">
        <f>D141</f>
        <v>2691400</v>
      </c>
      <c r="E144" s="7">
        <f>E141</f>
        <v>221625.22</v>
      </c>
      <c r="F144" s="5">
        <f>E144/D144</f>
        <v>0.0823457011220926</v>
      </c>
    </row>
    <row r="145" spans="3:6" ht="15.75">
      <c r="C145" s="6" t="s">
        <v>98</v>
      </c>
      <c r="D145" s="7">
        <f>SUM(D143:D144)</f>
        <v>32608129.6</v>
      </c>
      <c r="E145" s="7">
        <f>SUM(E143:E144)</f>
        <v>16129454.719999999</v>
      </c>
      <c r="F145" s="5">
        <f>E145/D145</f>
        <v>0.49464519792634776</v>
      </c>
    </row>
    <row r="147" spans="2:3" ht="12.75">
      <c r="B147" s="110"/>
      <c r="C147" s="110"/>
    </row>
    <row r="148" spans="2:3" ht="12.75">
      <c r="B148" s="110"/>
      <c r="C148" s="110"/>
    </row>
    <row r="149" spans="2:4" ht="12.75">
      <c r="B149" s="110"/>
      <c r="C149" s="110"/>
      <c r="D149" s="110"/>
    </row>
  </sheetData>
  <mergeCells count="18">
    <mergeCell ref="A102:B102"/>
    <mergeCell ref="A108:B108"/>
    <mergeCell ref="A111:B111"/>
    <mergeCell ref="A116:B116"/>
    <mergeCell ref="A76:B76"/>
    <mergeCell ref="A80:B80"/>
    <mergeCell ref="A93:B93"/>
    <mergeCell ref="A97:B97"/>
    <mergeCell ref="B148:C148"/>
    <mergeCell ref="B149:D149"/>
    <mergeCell ref="K121:M121"/>
    <mergeCell ref="A1:E1"/>
    <mergeCell ref="B147:C147"/>
    <mergeCell ref="K119:L119"/>
    <mergeCell ref="K120:L120"/>
    <mergeCell ref="A45:B45"/>
    <mergeCell ref="A61:B61"/>
    <mergeCell ref="A68:B6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Kasia</cp:lastModifiedBy>
  <cp:lastPrinted>2009-07-23T08:55:40Z</cp:lastPrinted>
  <dcterms:created xsi:type="dcterms:W3CDTF">2000-10-30T07:57:11Z</dcterms:created>
  <dcterms:modified xsi:type="dcterms:W3CDTF">2009-07-31T12:37:35Z</dcterms:modified>
  <cp:category/>
  <cp:version/>
  <cp:contentType/>
  <cp:contentStatus/>
</cp:coreProperties>
</file>