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'Arkusz1'!$A$1:$S$69</definedName>
  </definedNames>
  <calcPr fullCalcOnLoad="1"/>
</workbook>
</file>

<file path=xl/sharedStrings.xml><?xml version="1.0" encoding="utf-8"?>
<sst xmlns="http://schemas.openxmlformats.org/spreadsheetml/2006/main" count="193" uniqueCount="123">
  <si>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</si>
  <si>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</si>
  <si>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</si>
  <si>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</si>
  <si>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</si>
  <si>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</si>
  <si>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</si>
  <si>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</si>
  <si>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</si>
  <si>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</si>
  <si>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</si>
  <si>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</si>
  <si>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</si>
  <si>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</si>
  <si>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</si>
  <si>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</si>
  <si>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</si>
  <si>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</si>
  <si>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</si>
  <si>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</si>
  <si>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</si>
  <si>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</si>
  <si>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</si>
  <si>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</si>
  <si>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</si>
  <si>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</si>
  <si>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</si>
  <si>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</si>
  <si>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</si>
  <si>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</si>
  <si>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</si>
  <si>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</si>
  <si>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</si>
  <si>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</si>
  <si>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</si>
  <si>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</si>
  <si>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</si>
  <si>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</si>
  <si>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</si>
  <si>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</si>
  <si>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Budowa sieci kanalizacji sanitarnej w Ligocie Wołczyńskiej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</si>
  <si>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</si>
  <si>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</si>
  <si>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</si>
  <si>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</si>
  <si>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</si>
  <si>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</si>
  <si>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</si>
  <si>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</si>
  <si>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</si>
  <si>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</si>
  <si>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</si>
  <si>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</si>
  <si>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</si>
  <si>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</si>
  <si>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</si>
  <si>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 xml:space="preserve">Dział -921                       Rozdział - 92109       </t>
  </si>
  <si>
    <t>Stworzenie warunków integracji mieszkańców</t>
  </si>
  <si>
    <t>11.</t>
  </si>
  <si>
    <t>Budowa drogi dojazdowej do gruntów rolnych w miejscowości Wąsice</t>
  </si>
  <si>
    <t>Poprawa komunikacji i bezpieczeństwa ruchu</t>
  </si>
  <si>
    <t>12.</t>
  </si>
  <si>
    <t>13.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</si>
  <si>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</si>
  <si>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</si>
  <si>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</si>
  <si>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</si>
  <si>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</si>
  <si>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</si>
  <si>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</si>
  <si>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</si>
  <si>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Budowa sieci wodociągowej Duczów Mały –Jedliska  Wąsice</t>
  </si>
  <si>
    <t>Dział -010                     Rozdział - 01010</t>
  </si>
  <si>
    <t>Zapewnienie dostawy wody do celów spożywczych</t>
  </si>
  <si>
    <t>17.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</si>
  <si>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</si>
  <si>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</si>
  <si>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</si>
  <si>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</si>
  <si>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</si>
  <si>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</si>
  <si>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</si>
  <si>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</si>
  <si>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</si>
  <si>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</si>
  <si>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</si>
  <si>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</si>
  <si>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</si>
  <si>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 xml:space="preserve">Budowa wodociągu w Świnarach Małych </t>
  </si>
  <si>
    <t>Modernizacja ujęcia wody w Krzywiczynach</t>
  </si>
  <si>
    <t>GFOŚiGW</t>
  </si>
  <si>
    <t>Dział 926                     Rozdział 92601</t>
  </si>
  <si>
    <t>RAZEM</t>
  </si>
  <si>
    <t>Rok</t>
  </si>
  <si>
    <t>lata następne</t>
  </si>
  <si>
    <t>Fundusze UE/ MF EOG/NFM</t>
  </si>
  <si>
    <t>Inne</t>
  </si>
  <si>
    <t>Razem</t>
  </si>
  <si>
    <t>`</t>
  </si>
  <si>
    <t xml:space="preserve"> wykonanie do 2009r.</t>
  </si>
  <si>
    <t>2004-2013</t>
  </si>
  <si>
    <t>2005-2011</t>
  </si>
  <si>
    <t>2007-2010</t>
  </si>
  <si>
    <t>Budowa wodociągu do miejscowości Bruny-kolonie Jędrzejowice i Chomącko</t>
  </si>
  <si>
    <t>Modernizacja boisk sportowych z zapleczem w Wierzbicy Górnej</t>
  </si>
  <si>
    <t>Poprawa warunków uprawiania sportu na wsi i poszerzenie dostępności.</t>
  </si>
  <si>
    <t>22.</t>
  </si>
  <si>
    <t>Przebudowa drogi gminnej nr 100435O (ul.Parkowej ) w miejscowości Skałągi</t>
  </si>
  <si>
    <t>23.</t>
  </si>
  <si>
    <t>Przebudowa części budynku szkoły podstawowej na Miejską i Gminną Bibliotekę Publiczną w Wołczynie</t>
  </si>
  <si>
    <t>Dział 921                  Rozdział 92116</t>
  </si>
  <si>
    <t xml:space="preserve">Poprawienie warunków dostepności zbiorów bibliotecznych </t>
  </si>
  <si>
    <t>2009-2010</t>
  </si>
  <si>
    <t>załącznik nr 2</t>
  </si>
  <si>
    <t>2007-2011</t>
  </si>
  <si>
    <t>2008-2010</t>
  </si>
  <si>
    <t>2005-2010</t>
  </si>
  <si>
    <t>Dział 600                     Rozdział 60016</t>
  </si>
  <si>
    <t>Budowa zaplecza socjalnego  świetlicy wiejskiej w Skałągach</t>
  </si>
  <si>
    <t>2006-2010</t>
  </si>
  <si>
    <t>Jednostka realizująca zadania: nr 1-8, nr 10-23  Urząd Miejski w Wołczynie. Zadanie nr 9 w latach  2006-2009 realizuje Urząd Miejski w Wołczynie , w roku 2010 realizuje Wołczyński Dom Kultury.</t>
  </si>
  <si>
    <t>do uchwały  Rady Miejskiej w Wołczynie nr XXX/238/2009</t>
  </si>
  <si>
    <t>z dnia 29.06.2009r.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</si>
</sst>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113</v>
      </c>
    </row>
    <row r="2" spans="8:9" ht="28.5" customHeight="1">
      <c r="H2" s="25" t="s">
        <v>121</v>
      </c>
      <c r="I2" s="26"/>
    </row>
    <row r="3" ht="12.75">
      <c r="H3" s="2" t="s">
        <v>122</v>
      </c>
    </row>
    <row r="4" ht="12.75">
      <c r="H4" s="2"/>
    </row>
    <row r="5" spans="1:12" ht="12.7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 customHeight="1">
      <c r="A6" s="16" t="s">
        <v>1</v>
      </c>
      <c r="B6" s="16" t="s">
        <v>2</v>
      </c>
      <c r="C6" s="17" t="s">
        <v>3</v>
      </c>
      <c r="D6" s="16" t="s">
        <v>4</v>
      </c>
      <c r="E6" s="16" t="s">
        <v>5</v>
      </c>
      <c r="F6" s="16" t="s">
        <v>6</v>
      </c>
      <c r="G6" s="16" t="s">
        <v>99</v>
      </c>
      <c r="H6" s="16" t="s">
        <v>7</v>
      </c>
      <c r="I6" s="17" t="s">
        <v>8</v>
      </c>
      <c r="J6" s="17"/>
      <c r="K6" s="17"/>
      <c r="L6" s="17"/>
      <c r="M6" s="4"/>
    </row>
    <row r="7" spans="1:13" ht="25.5">
      <c r="A7" s="16"/>
      <c r="B7" s="16"/>
      <c r="C7" s="17"/>
      <c r="D7" s="16"/>
      <c r="E7" s="16"/>
      <c r="F7" s="16"/>
      <c r="G7" s="16"/>
      <c r="H7" s="16"/>
      <c r="I7" s="3">
        <v>2009</v>
      </c>
      <c r="J7" s="3">
        <v>2010</v>
      </c>
      <c r="K7" s="3">
        <v>2011</v>
      </c>
      <c r="L7" s="3" t="s">
        <v>9</v>
      </c>
      <c r="M7" s="4"/>
    </row>
    <row r="8" spans="1:13" ht="12.75" customHeight="1">
      <c r="A8" s="18" t="s">
        <v>10</v>
      </c>
      <c r="B8" s="19" t="s">
        <v>11</v>
      </c>
      <c r="C8" s="19" t="s">
        <v>12</v>
      </c>
      <c r="D8" s="19" t="s">
        <v>13</v>
      </c>
      <c r="E8" s="18" t="s">
        <v>14</v>
      </c>
      <c r="F8" s="18">
        <f>G8+I8+J8+K8+L8+I9+J9+K9+L9</f>
        <v>10151425</v>
      </c>
      <c r="G8" s="18">
        <v>100407</v>
      </c>
      <c r="H8" s="6" t="s">
        <v>15</v>
      </c>
      <c r="I8" s="5">
        <f>1000000+10000</f>
        <v>1010000</v>
      </c>
      <c r="J8" s="5">
        <v>5020000</v>
      </c>
      <c r="K8" s="5"/>
      <c r="L8" s="5">
        <v>0</v>
      </c>
      <c r="M8" s="4"/>
    </row>
    <row r="9" spans="1:13" ht="47.25" customHeight="1">
      <c r="A9" s="18"/>
      <c r="B9" s="19"/>
      <c r="C9" s="19"/>
      <c r="D9" s="19"/>
      <c r="E9" s="18"/>
      <c r="F9" s="18"/>
      <c r="G9" s="18"/>
      <c r="H9" s="6" t="s">
        <v>16</v>
      </c>
      <c r="I9" s="5">
        <v>0</v>
      </c>
      <c r="J9" s="5">
        <v>4021018</v>
      </c>
      <c r="K9" s="5"/>
      <c r="L9" s="5">
        <v>0</v>
      </c>
      <c r="M9" s="4"/>
    </row>
    <row r="10" spans="1:13" ht="12.75" customHeight="1">
      <c r="A10" s="18" t="s">
        <v>17</v>
      </c>
      <c r="B10" s="19" t="s">
        <v>18</v>
      </c>
      <c r="C10" s="19" t="s">
        <v>19</v>
      </c>
      <c r="D10" s="19" t="s">
        <v>20</v>
      </c>
      <c r="E10" s="18" t="s">
        <v>101</v>
      </c>
      <c r="F10" s="18">
        <f>G10+I10+I11+I12+J10+J11+J12+K10+K11+K12+L10+L11+L12</f>
        <v>1901077</v>
      </c>
      <c r="G10" s="18">
        <f>2788+167289</f>
        <v>170077</v>
      </c>
      <c r="H10" s="6" t="s">
        <v>15</v>
      </c>
      <c r="I10" s="5">
        <v>4000</v>
      </c>
      <c r="J10" s="5">
        <v>191000</v>
      </c>
      <c r="K10" s="5">
        <v>1536000</v>
      </c>
      <c r="L10" s="5">
        <v>0</v>
      </c>
      <c r="M10" s="4"/>
    </row>
    <row r="11" spans="1:13" ht="25.5">
      <c r="A11" s="18"/>
      <c r="B11" s="19"/>
      <c r="C11" s="19"/>
      <c r="D11" s="19"/>
      <c r="E11" s="18"/>
      <c r="F11" s="18"/>
      <c r="G11" s="18"/>
      <c r="H11" s="6" t="s">
        <v>21</v>
      </c>
      <c r="I11" s="5">
        <v>0</v>
      </c>
      <c r="J11" s="5"/>
      <c r="K11" s="5">
        <v>0</v>
      </c>
      <c r="L11" s="5">
        <v>0</v>
      </c>
      <c r="M11" s="4"/>
    </row>
    <row r="12" spans="1:13" ht="38.25">
      <c r="A12" s="18"/>
      <c r="B12" s="19"/>
      <c r="C12" s="19"/>
      <c r="D12" s="19"/>
      <c r="E12" s="18"/>
      <c r="F12" s="18"/>
      <c r="G12" s="18"/>
      <c r="H12" s="6" t="s">
        <v>22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34.5" customHeight="1">
      <c r="A13" s="18" t="s">
        <v>23</v>
      </c>
      <c r="B13" s="19" t="s">
        <v>24</v>
      </c>
      <c r="C13" s="20" t="s">
        <v>25</v>
      </c>
      <c r="D13" s="19" t="s">
        <v>26</v>
      </c>
      <c r="E13" s="18" t="s">
        <v>100</v>
      </c>
      <c r="F13" s="18">
        <f>G13+I13+J13+K13+L13</f>
        <v>966800</v>
      </c>
      <c r="G13" s="18">
        <f>228800+130000+130000</f>
        <v>488800</v>
      </c>
      <c r="H13" s="19" t="s">
        <v>15</v>
      </c>
      <c r="I13" s="18">
        <v>130000</v>
      </c>
      <c r="J13" s="18">
        <v>130000</v>
      </c>
      <c r="K13" s="18">
        <v>130000</v>
      </c>
      <c r="L13" s="18">
        <v>88000</v>
      </c>
      <c r="M13" s="4"/>
    </row>
    <row r="14" spans="1:13" ht="21" customHeight="1">
      <c r="A14" s="18"/>
      <c r="B14" s="19"/>
      <c r="C14" s="21"/>
      <c r="D14" s="19"/>
      <c r="E14" s="18"/>
      <c r="F14" s="18"/>
      <c r="G14" s="18"/>
      <c r="H14" s="19"/>
      <c r="I14" s="18"/>
      <c r="J14" s="18"/>
      <c r="K14" s="18"/>
      <c r="L14" s="18"/>
      <c r="M14" s="4"/>
    </row>
    <row r="15" spans="1:13" ht="12.75" customHeight="1">
      <c r="A15" s="18" t="s">
        <v>27</v>
      </c>
      <c r="B15" s="19" t="s">
        <v>28</v>
      </c>
      <c r="C15" s="19" t="s">
        <v>29</v>
      </c>
      <c r="D15" s="19" t="s">
        <v>30</v>
      </c>
      <c r="E15" s="18" t="s">
        <v>31</v>
      </c>
      <c r="F15" s="18">
        <f>G15+I15+I16+I18+J15+J16+J18+K15+K16+K18+L15+L16+L18+I17</f>
        <v>357940</v>
      </c>
      <c r="G15" s="18">
        <f>74890+48574+35000</f>
        <v>158464</v>
      </c>
      <c r="H15" s="6" t="s">
        <v>15</v>
      </c>
      <c r="I15" s="5">
        <v>66492</v>
      </c>
      <c r="J15" s="5">
        <v>66492</v>
      </c>
      <c r="K15" s="5">
        <v>66492</v>
      </c>
      <c r="L15" s="5"/>
      <c r="M15" s="4"/>
    </row>
    <row r="16" spans="1:13" ht="25.5">
      <c r="A16" s="18"/>
      <c r="B16" s="19"/>
      <c r="C16" s="19"/>
      <c r="D16" s="19"/>
      <c r="E16" s="18"/>
      <c r="F16" s="18"/>
      <c r="G16" s="18"/>
      <c r="H16" s="6" t="s">
        <v>21</v>
      </c>
      <c r="I16" s="5">
        <v>0</v>
      </c>
      <c r="J16" s="5">
        <v>0</v>
      </c>
      <c r="K16" s="5">
        <v>0</v>
      </c>
      <c r="L16" s="5">
        <v>0</v>
      </c>
      <c r="M16" s="4"/>
    </row>
    <row r="17" spans="1:13" ht="25.5">
      <c r="A17" s="18"/>
      <c r="B17" s="19"/>
      <c r="C17" s="19"/>
      <c r="D17" s="19"/>
      <c r="E17" s="18"/>
      <c r="F17" s="18"/>
      <c r="G17" s="18"/>
      <c r="H17" s="6" t="s">
        <v>32</v>
      </c>
      <c r="I17" s="5"/>
      <c r="J17" s="5"/>
      <c r="K17" s="5"/>
      <c r="L17" s="5"/>
      <c r="M17" s="4"/>
    </row>
    <row r="18" spans="1:13" ht="25.5">
      <c r="A18" s="18"/>
      <c r="B18" s="19"/>
      <c r="C18" s="19"/>
      <c r="D18" s="19"/>
      <c r="E18" s="18"/>
      <c r="F18" s="18"/>
      <c r="G18" s="18"/>
      <c r="H18" s="6" t="s">
        <v>16</v>
      </c>
      <c r="I18" s="5"/>
      <c r="J18" s="5">
        <v>0</v>
      </c>
      <c r="K18" s="5">
        <v>0</v>
      </c>
      <c r="L18" s="5">
        <v>0</v>
      </c>
      <c r="M18" s="4"/>
    </row>
    <row r="19" spans="1:13" ht="12.75" customHeight="1">
      <c r="A19" s="18" t="s">
        <v>33</v>
      </c>
      <c r="B19" s="19" t="s">
        <v>34</v>
      </c>
      <c r="C19" s="19" t="s">
        <v>35</v>
      </c>
      <c r="D19" s="19" t="s">
        <v>36</v>
      </c>
      <c r="E19" s="18" t="s">
        <v>114</v>
      </c>
      <c r="F19" s="18">
        <f>G19+I19+I20+I21+J19+J20+J21+K19+K20+K21+L19+L20+L21</f>
        <v>745421</v>
      </c>
      <c r="G19" s="18">
        <v>45421</v>
      </c>
      <c r="H19" s="6" t="s">
        <v>15</v>
      </c>
      <c r="I19" s="5">
        <v>0</v>
      </c>
      <c r="J19" s="5">
        <v>270000</v>
      </c>
      <c r="K19" s="5">
        <v>430000</v>
      </c>
      <c r="L19" s="5"/>
      <c r="M19" s="4"/>
    </row>
    <row r="20" spans="1:13" ht="25.5">
      <c r="A20" s="18"/>
      <c r="B20" s="19"/>
      <c r="C20" s="19"/>
      <c r="D20" s="19"/>
      <c r="E20" s="18"/>
      <c r="F20" s="18"/>
      <c r="G20" s="18"/>
      <c r="H20" s="6" t="s">
        <v>21</v>
      </c>
      <c r="I20" s="5">
        <v>0</v>
      </c>
      <c r="J20" s="5">
        <v>0</v>
      </c>
      <c r="K20" s="5">
        <v>0</v>
      </c>
      <c r="L20" s="5"/>
      <c r="M20" s="4"/>
    </row>
    <row r="21" spans="1:13" ht="25.5">
      <c r="A21" s="18"/>
      <c r="B21" s="19"/>
      <c r="C21" s="19"/>
      <c r="D21" s="19"/>
      <c r="E21" s="18"/>
      <c r="F21" s="18"/>
      <c r="G21" s="18"/>
      <c r="H21" s="6" t="s">
        <v>38</v>
      </c>
      <c r="I21" s="5">
        <v>0</v>
      </c>
      <c r="J21" s="5">
        <v>0</v>
      </c>
      <c r="K21" s="5">
        <v>0</v>
      </c>
      <c r="L21" s="5"/>
      <c r="M21" s="4"/>
    </row>
    <row r="22" spans="1:13" ht="12.75" customHeight="1">
      <c r="A22" s="18" t="s">
        <v>39</v>
      </c>
      <c r="B22" s="19" t="s">
        <v>40</v>
      </c>
      <c r="C22" s="19" t="s">
        <v>41</v>
      </c>
      <c r="D22" s="19" t="s">
        <v>42</v>
      </c>
      <c r="E22" s="18" t="s">
        <v>37</v>
      </c>
      <c r="F22" s="18">
        <f>G22+I22+I23+I24+J22+J23+J24+K22+K23+K24+L22+L23+L24</f>
        <v>73029</v>
      </c>
      <c r="G22" s="18">
        <v>46029</v>
      </c>
      <c r="H22" s="6" t="s">
        <v>15</v>
      </c>
      <c r="I22" s="5">
        <f>31000-4000</f>
        <v>27000</v>
      </c>
      <c r="J22" s="5"/>
      <c r="K22" s="5"/>
      <c r="L22" s="5"/>
      <c r="M22" s="4"/>
    </row>
    <row r="23" spans="1:13" ht="25.5">
      <c r="A23" s="18"/>
      <c r="B23" s="19"/>
      <c r="C23" s="19"/>
      <c r="D23" s="19"/>
      <c r="E23" s="18"/>
      <c r="F23" s="18"/>
      <c r="G23" s="18"/>
      <c r="H23" s="6" t="s">
        <v>21</v>
      </c>
      <c r="I23" s="5">
        <v>0</v>
      </c>
      <c r="J23" s="5">
        <v>0</v>
      </c>
      <c r="K23" s="5"/>
      <c r="L23" s="5"/>
      <c r="M23" s="4"/>
    </row>
    <row r="24" spans="1:12" ht="25.5">
      <c r="A24" s="18"/>
      <c r="B24" s="19"/>
      <c r="C24" s="19"/>
      <c r="D24" s="19"/>
      <c r="E24" s="18"/>
      <c r="F24" s="18"/>
      <c r="G24" s="18"/>
      <c r="H24" s="6" t="s">
        <v>38</v>
      </c>
      <c r="I24" s="5">
        <v>0</v>
      </c>
      <c r="J24" s="5">
        <v>0</v>
      </c>
      <c r="K24" s="5"/>
      <c r="L24" s="5"/>
    </row>
    <row r="25" spans="1:12" ht="12.75" customHeight="1">
      <c r="A25" s="18" t="s">
        <v>43</v>
      </c>
      <c r="B25" s="19" t="s">
        <v>44</v>
      </c>
      <c r="C25" s="19" t="s">
        <v>45</v>
      </c>
      <c r="D25" s="19" t="s">
        <v>46</v>
      </c>
      <c r="E25" s="18" t="s">
        <v>47</v>
      </c>
      <c r="F25" s="18">
        <f>G25+I25+I26+I27+J25+J26+J27+K25+K26+K27+L25+L26+L27</f>
        <v>33900</v>
      </c>
      <c r="G25" s="18">
        <v>0</v>
      </c>
      <c r="H25" s="6" t="s">
        <v>15</v>
      </c>
      <c r="I25" s="5">
        <v>33900</v>
      </c>
      <c r="J25" s="5"/>
      <c r="K25" s="5"/>
      <c r="L25" s="5"/>
    </row>
    <row r="26" spans="1:12" ht="25.5">
      <c r="A26" s="18"/>
      <c r="B26" s="19"/>
      <c r="C26" s="19"/>
      <c r="D26" s="19"/>
      <c r="E26" s="18"/>
      <c r="F26" s="18"/>
      <c r="G26" s="18"/>
      <c r="H26" s="6" t="s">
        <v>21</v>
      </c>
      <c r="I26" s="5"/>
      <c r="J26" s="5">
        <v>0</v>
      </c>
      <c r="K26" s="5"/>
      <c r="L26" s="5"/>
    </row>
    <row r="27" spans="1:12" ht="25.5">
      <c r="A27" s="18"/>
      <c r="B27" s="19"/>
      <c r="C27" s="19"/>
      <c r="D27" s="19"/>
      <c r="E27" s="18"/>
      <c r="F27" s="18"/>
      <c r="G27" s="18"/>
      <c r="H27" s="6" t="s">
        <v>38</v>
      </c>
      <c r="I27" s="5"/>
      <c r="J27" s="5">
        <v>0</v>
      </c>
      <c r="K27" s="5"/>
      <c r="L27" s="5"/>
    </row>
    <row r="28" spans="1:12" ht="38.25">
      <c r="A28" s="5" t="s">
        <v>48</v>
      </c>
      <c r="B28" s="6" t="s">
        <v>51</v>
      </c>
      <c r="C28" s="6" t="s">
        <v>52</v>
      </c>
      <c r="D28" s="6" t="s">
        <v>53</v>
      </c>
      <c r="E28" s="5" t="s">
        <v>54</v>
      </c>
      <c r="F28" s="5">
        <f>G28+I28+J28+K28+L28</f>
        <v>593515</v>
      </c>
      <c r="G28" s="5">
        <v>493515</v>
      </c>
      <c r="H28" s="6" t="s">
        <v>15</v>
      </c>
      <c r="I28" s="5">
        <f>90000+50000-40000</f>
        <v>100000</v>
      </c>
      <c r="J28" s="5">
        <v>0</v>
      </c>
      <c r="K28" s="5"/>
      <c r="L28" s="5"/>
    </row>
    <row r="29" spans="1:12" ht="12.75" customHeight="1">
      <c r="A29" s="18" t="s">
        <v>50</v>
      </c>
      <c r="B29" s="19" t="s">
        <v>118</v>
      </c>
      <c r="C29" s="19" t="s">
        <v>56</v>
      </c>
      <c r="D29" s="19" t="s">
        <v>57</v>
      </c>
      <c r="E29" s="18" t="s">
        <v>119</v>
      </c>
      <c r="F29" s="18">
        <f>G29+I29+I30+J29+J30+K29+K30+L29+L30</f>
        <v>943798</v>
      </c>
      <c r="G29" s="18">
        <v>11798</v>
      </c>
      <c r="H29" s="6" t="s">
        <v>15</v>
      </c>
      <c r="I29" s="5">
        <v>2000</v>
      </c>
      <c r="J29" s="5">
        <v>930000</v>
      </c>
      <c r="K29" s="5"/>
      <c r="L29" s="5"/>
    </row>
    <row r="30" spans="1:12" ht="12.75" customHeight="1">
      <c r="A30" s="18"/>
      <c r="B30" s="19"/>
      <c r="C30" s="19"/>
      <c r="D30" s="19"/>
      <c r="E30" s="18"/>
      <c r="F30" s="18"/>
      <c r="G30" s="18"/>
      <c r="H30" s="19" t="s">
        <v>38</v>
      </c>
      <c r="I30" s="18"/>
      <c r="J30" s="18">
        <v>0</v>
      </c>
      <c r="K30" s="18"/>
      <c r="L30" s="18"/>
    </row>
    <row r="31" spans="1:12" ht="12.75">
      <c r="A31" s="18"/>
      <c r="B31" s="19"/>
      <c r="C31" s="19"/>
      <c r="D31" s="19"/>
      <c r="E31" s="18"/>
      <c r="F31" s="18"/>
      <c r="G31" s="18"/>
      <c r="H31" s="19"/>
      <c r="I31" s="18"/>
      <c r="J31" s="18"/>
      <c r="K31" s="18"/>
      <c r="L31" s="18"/>
    </row>
    <row r="32" spans="1:12" ht="12.75" customHeight="1">
      <c r="A32" s="18" t="s">
        <v>55</v>
      </c>
      <c r="B32" s="19" t="s">
        <v>59</v>
      </c>
      <c r="C32" s="19" t="s">
        <v>45</v>
      </c>
      <c r="D32" s="19" t="s">
        <v>60</v>
      </c>
      <c r="E32" s="18" t="s">
        <v>37</v>
      </c>
      <c r="F32" s="18">
        <f>G32+I32+I33+I34+J32+J33+J34+K32+K33+K34+L32+L33+L34</f>
        <v>898955</v>
      </c>
      <c r="G32" s="18">
        <v>26455</v>
      </c>
      <c r="H32" s="6" t="s">
        <v>15</v>
      </c>
      <c r="I32" s="5">
        <v>372500</v>
      </c>
      <c r="J32" s="5"/>
      <c r="K32" s="5"/>
      <c r="L32" s="5"/>
    </row>
    <row r="33" spans="1:12" ht="25.5">
      <c r="A33" s="18"/>
      <c r="B33" s="19"/>
      <c r="C33" s="19"/>
      <c r="D33" s="19"/>
      <c r="E33" s="18"/>
      <c r="F33" s="18"/>
      <c r="G33" s="18"/>
      <c r="H33" s="6" t="s">
        <v>21</v>
      </c>
      <c r="I33" s="5"/>
      <c r="J33" s="5"/>
      <c r="K33" s="5"/>
      <c r="L33" s="5"/>
    </row>
    <row r="34" spans="1:12" ht="12.75">
      <c r="A34" s="18"/>
      <c r="B34" s="19"/>
      <c r="C34" s="19"/>
      <c r="D34" s="19"/>
      <c r="E34" s="18"/>
      <c r="F34" s="18"/>
      <c r="G34" s="18"/>
      <c r="H34" s="6" t="s">
        <v>49</v>
      </c>
      <c r="I34" s="5">
        <v>500000</v>
      </c>
      <c r="J34" s="5">
        <v>0</v>
      </c>
      <c r="K34" s="5"/>
      <c r="L34" s="5"/>
    </row>
    <row r="35" spans="1:12" ht="12.75" customHeight="1">
      <c r="A35" s="18" t="s">
        <v>58</v>
      </c>
      <c r="B35" s="19" t="s">
        <v>64</v>
      </c>
      <c r="C35" s="19" t="s">
        <v>45</v>
      </c>
      <c r="D35" s="19" t="s">
        <v>65</v>
      </c>
      <c r="E35" s="18" t="s">
        <v>115</v>
      </c>
      <c r="F35" s="18">
        <f>G35+I35+I36+J35+J36+K35+K36+L35+L36</f>
        <v>23998</v>
      </c>
      <c r="G35" s="18">
        <v>10248</v>
      </c>
      <c r="H35" s="6" t="s">
        <v>15</v>
      </c>
      <c r="I35" s="5"/>
      <c r="J35" s="5">
        <v>13750</v>
      </c>
      <c r="K35" s="5"/>
      <c r="L35" s="5"/>
    </row>
    <row r="36" spans="1:12" ht="25.5">
      <c r="A36" s="18"/>
      <c r="B36" s="19"/>
      <c r="C36" s="19"/>
      <c r="D36" s="19"/>
      <c r="E36" s="18"/>
      <c r="F36" s="18"/>
      <c r="G36" s="18"/>
      <c r="H36" s="6" t="s">
        <v>38</v>
      </c>
      <c r="I36" s="5"/>
      <c r="J36" s="5">
        <v>0</v>
      </c>
      <c r="K36" s="5"/>
      <c r="L36" s="5"/>
    </row>
    <row r="37" spans="1:12" ht="12.75" customHeight="1">
      <c r="A37" s="18" t="s">
        <v>61</v>
      </c>
      <c r="B37" s="19" t="s">
        <v>67</v>
      </c>
      <c r="C37" s="19" t="s">
        <v>45</v>
      </c>
      <c r="D37" s="19" t="s">
        <v>68</v>
      </c>
      <c r="E37" s="18" t="s">
        <v>69</v>
      </c>
      <c r="F37" s="18">
        <f>G37+I37+I38+I39+J37+J38+J39+K37+K38+K39+L37+L38+L39</f>
        <v>2113657</v>
      </c>
      <c r="G37" s="18">
        <v>32127</v>
      </c>
      <c r="H37" s="6" t="s">
        <v>15</v>
      </c>
      <c r="I37" s="5">
        <f>1000000+80000+22730</f>
        <v>1102730</v>
      </c>
      <c r="J37" s="5"/>
      <c r="K37" s="5"/>
      <c r="L37" s="5"/>
    </row>
    <row r="38" spans="1:12" ht="25.5">
      <c r="A38" s="18"/>
      <c r="B38" s="19"/>
      <c r="C38" s="19"/>
      <c r="D38" s="19"/>
      <c r="E38" s="18"/>
      <c r="F38" s="18"/>
      <c r="G38" s="18"/>
      <c r="H38" s="6" t="s">
        <v>21</v>
      </c>
      <c r="I38" s="5">
        <v>978800</v>
      </c>
      <c r="J38" s="5"/>
      <c r="K38" s="5"/>
      <c r="L38" s="5"/>
    </row>
    <row r="39" spans="1:12" ht="25.5">
      <c r="A39" s="18"/>
      <c r="B39" s="19"/>
      <c r="C39" s="19"/>
      <c r="D39" s="19"/>
      <c r="E39" s="18"/>
      <c r="F39" s="18"/>
      <c r="G39" s="18"/>
      <c r="H39" s="6" t="s">
        <v>38</v>
      </c>
      <c r="I39" s="5">
        <v>0</v>
      </c>
      <c r="J39" s="5"/>
      <c r="K39" s="5"/>
      <c r="L39" s="5"/>
    </row>
    <row r="40" spans="1:12" ht="12.75" customHeight="1">
      <c r="A40" s="18" t="s">
        <v>62</v>
      </c>
      <c r="B40" s="19" t="s">
        <v>71</v>
      </c>
      <c r="C40" s="19" t="s">
        <v>72</v>
      </c>
      <c r="D40" s="19" t="s">
        <v>73</v>
      </c>
      <c r="E40" s="18" t="s">
        <v>116</v>
      </c>
      <c r="F40" s="18">
        <f>G40+I40+J40+K40+L40+I41+J41+K41+L41</f>
        <v>107855</v>
      </c>
      <c r="G40" s="18">
        <v>45355</v>
      </c>
      <c r="H40" s="6" t="s">
        <v>15</v>
      </c>
      <c r="I40" s="5"/>
      <c r="J40" s="5">
        <v>62500</v>
      </c>
      <c r="K40" s="5"/>
      <c r="L40" s="5"/>
    </row>
    <row r="41" spans="1:12" ht="39" customHeight="1">
      <c r="A41" s="18"/>
      <c r="B41" s="19"/>
      <c r="C41" s="19"/>
      <c r="D41" s="19"/>
      <c r="E41" s="18"/>
      <c r="F41" s="18"/>
      <c r="G41" s="18"/>
      <c r="H41" s="6" t="s">
        <v>38</v>
      </c>
      <c r="I41" s="5">
        <v>0</v>
      </c>
      <c r="J41" s="5"/>
      <c r="K41" s="5"/>
      <c r="L41" s="5"/>
    </row>
    <row r="42" spans="1:12" ht="67.5" customHeight="1">
      <c r="A42" s="5" t="s">
        <v>63</v>
      </c>
      <c r="B42" s="6" t="s">
        <v>76</v>
      </c>
      <c r="C42" s="6" t="s">
        <v>45</v>
      </c>
      <c r="D42" s="6" t="s">
        <v>77</v>
      </c>
      <c r="E42" s="5" t="s">
        <v>102</v>
      </c>
      <c r="F42" s="5">
        <f>G42+I42+J42+K42+L42</f>
        <v>134361</v>
      </c>
      <c r="G42" s="5">
        <v>19361</v>
      </c>
      <c r="H42" s="6" t="s">
        <v>15</v>
      </c>
      <c r="I42" s="5"/>
      <c r="J42" s="5">
        <v>115000</v>
      </c>
      <c r="K42" s="5"/>
      <c r="L42" s="5"/>
    </row>
    <row r="43" spans="1:12" ht="12.75" customHeight="1">
      <c r="A43" s="18" t="s">
        <v>66</v>
      </c>
      <c r="B43" s="19" t="s">
        <v>79</v>
      </c>
      <c r="C43" s="19" t="s">
        <v>45</v>
      </c>
      <c r="D43" s="19" t="s">
        <v>80</v>
      </c>
      <c r="E43" s="18" t="s">
        <v>115</v>
      </c>
      <c r="F43" s="18">
        <f>G43+I43+I44+J43+J44+K43+K44+L43+L44</f>
        <v>23998</v>
      </c>
      <c r="G43" s="18">
        <v>10248</v>
      </c>
      <c r="H43" s="6" t="s">
        <v>15</v>
      </c>
      <c r="I43" s="5"/>
      <c r="J43" s="5">
        <v>13750</v>
      </c>
      <c r="K43" s="5"/>
      <c r="L43" s="5"/>
    </row>
    <row r="44" spans="1:12" ht="30.75" customHeight="1">
      <c r="A44" s="18"/>
      <c r="B44" s="19"/>
      <c r="C44" s="19"/>
      <c r="D44" s="19"/>
      <c r="E44" s="18"/>
      <c r="F44" s="18"/>
      <c r="G44" s="18"/>
      <c r="H44" s="6" t="s">
        <v>38</v>
      </c>
      <c r="I44" s="5"/>
      <c r="J44" s="5">
        <v>0</v>
      </c>
      <c r="K44" s="5"/>
      <c r="L44" s="5"/>
    </row>
    <row r="45" spans="1:12" ht="12.75" customHeight="1">
      <c r="A45" s="18" t="s">
        <v>70</v>
      </c>
      <c r="B45" s="19" t="s">
        <v>82</v>
      </c>
      <c r="C45" s="21" t="s">
        <v>83</v>
      </c>
      <c r="D45" s="19" t="s">
        <v>80</v>
      </c>
      <c r="E45" s="18" t="s">
        <v>115</v>
      </c>
      <c r="F45" s="18">
        <f>G45+I45+I46+I47+J45+J46+J47+K45+K46+K47+L45+L46+L47</f>
        <v>76058</v>
      </c>
      <c r="G45" s="18">
        <v>16658</v>
      </c>
      <c r="H45" s="6" t="s">
        <v>15</v>
      </c>
      <c r="I45" s="5"/>
      <c r="J45" s="5">
        <v>59400</v>
      </c>
      <c r="K45" s="5"/>
      <c r="L45" s="5"/>
    </row>
    <row r="46" spans="1:12" ht="25.5">
      <c r="A46" s="18"/>
      <c r="B46" s="19"/>
      <c r="C46" s="21"/>
      <c r="D46" s="19"/>
      <c r="E46" s="18"/>
      <c r="F46" s="18"/>
      <c r="G46" s="18"/>
      <c r="H46" s="6" t="s">
        <v>84</v>
      </c>
      <c r="I46" s="5"/>
      <c r="J46" s="5">
        <v>0</v>
      </c>
      <c r="K46" s="5"/>
      <c r="L46" s="5"/>
    </row>
    <row r="47" spans="1:12" ht="25.5">
      <c r="A47" s="18"/>
      <c r="B47" s="19"/>
      <c r="C47" s="21"/>
      <c r="D47" s="19"/>
      <c r="E47" s="18"/>
      <c r="F47" s="18"/>
      <c r="G47" s="18"/>
      <c r="H47" s="6" t="s">
        <v>85</v>
      </c>
      <c r="I47" s="5"/>
      <c r="J47" s="5">
        <v>0</v>
      </c>
      <c r="K47" s="5"/>
      <c r="L47" s="5"/>
    </row>
    <row r="48" spans="1:12" ht="12.75" customHeight="1">
      <c r="A48" s="18" t="s">
        <v>74</v>
      </c>
      <c r="B48" s="19" t="s">
        <v>87</v>
      </c>
      <c r="C48" s="19" t="s">
        <v>45</v>
      </c>
      <c r="D48" s="19" t="s">
        <v>80</v>
      </c>
      <c r="E48" s="18" t="s">
        <v>47</v>
      </c>
      <c r="F48" s="18">
        <f>G48+I48+I49+I50+J48+J49+J50+K48+K49+K50+L48+L49+L50</f>
        <v>37326</v>
      </c>
      <c r="G48" s="18">
        <v>2326</v>
      </c>
      <c r="H48" s="6" t="s">
        <v>15</v>
      </c>
      <c r="I48" s="5">
        <v>35000</v>
      </c>
      <c r="J48" s="5">
        <v>0</v>
      </c>
      <c r="K48" s="5"/>
      <c r="L48" s="5"/>
    </row>
    <row r="49" spans="1:12" ht="28.5" customHeight="1">
      <c r="A49" s="18"/>
      <c r="B49" s="19"/>
      <c r="C49" s="19"/>
      <c r="D49" s="19"/>
      <c r="E49" s="18"/>
      <c r="F49" s="18"/>
      <c r="G49" s="18"/>
      <c r="H49" s="6" t="s">
        <v>21</v>
      </c>
      <c r="I49" s="5"/>
      <c r="J49" s="5">
        <v>0</v>
      </c>
      <c r="K49" s="5"/>
      <c r="L49" s="5"/>
    </row>
    <row r="50" spans="1:12" ht="32.25" customHeight="1">
      <c r="A50" s="18"/>
      <c r="B50" s="19"/>
      <c r="C50" s="19"/>
      <c r="D50" s="19"/>
      <c r="E50" s="18"/>
      <c r="F50" s="18"/>
      <c r="G50" s="18"/>
      <c r="H50" s="6" t="s">
        <v>38</v>
      </c>
      <c r="I50" s="5"/>
      <c r="J50" s="5">
        <v>0</v>
      </c>
      <c r="K50" s="5"/>
      <c r="L50" s="5"/>
    </row>
    <row r="51" spans="1:12" ht="12.75" customHeight="1">
      <c r="A51" s="18" t="s">
        <v>75</v>
      </c>
      <c r="B51" s="22" t="s">
        <v>88</v>
      </c>
      <c r="C51" s="22" t="s">
        <v>12</v>
      </c>
      <c r="D51" s="19" t="s">
        <v>73</v>
      </c>
      <c r="E51" s="18" t="s">
        <v>102</v>
      </c>
      <c r="F51" s="18">
        <f>G51+I51+J51+J52+K51+L51+I52+K52+L52</f>
        <v>321666</v>
      </c>
      <c r="G51" s="18">
        <v>21666</v>
      </c>
      <c r="H51" s="6" t="s">
        <v>15</v>
      </c>
      <c r="I51" s="5"/>
      <c r="J51" s="5">
        <v>300000</v>
      </c>
      <c r="K51" s="5"/>
      <c r="L51" s="5"/>
    </row>
    <row r="52" spans="1:12" ht="24.75" customHeight="1">
      <c r="A52" s="18"/>
      <c r="B52" s="22"/>
      <c r="C52" s="22"/>
      <c r="D52" s="19"/>
      <c r="E52" s="18"/>
      <c r="F52" s="18"/>
      <c r="G52" s="18"/>
      <c r="H52" s="6" t="s">
        <v>38</v>
      </c>
      <c r="I52" s="5">
        <v>0</v>
      </c>
      <c r="J52" s="5"/>
      <c r="K52" s="5"/>
      <c r="L52" s="5"/>
    </row>
    <row r="53" spans="1:12" ht="12.75" customHeight="1">
      <c r="A53" s="18" t="s">
        <v>78</v>
      </c>
      <c r="B53" s="22" t="s">
        <v>103</v>
      </c>
      <c r="C53" s="22" t="s">
        <v>12</v>
      </c>
      <c r="D53" s="19" t="s">
        <v>73</v>
      </c>
      <c r="E53" s="18" t="s">
        <v>102</v>
      </c>
      <c r="F53" s="18">
        <f>G53+I53+J53+K53+L53+I54+J54+K54+L54</f>
        <v>276337</v>
      </c>
      <c r="G53" s="18">
        <v>26337</v>
      </c>
      <c r="H53" s="6" t="s">
        <v>15</v>
      </c>
      <c r="I53" s="5"/>
      <c r="J53" s="5">
        <v>250000</v>
      </c>
      <c r="K53" s="5"/>
      <c r="L53" s="5"/>
    </row>
    <row r="54" spans="1:12" ht="51" customHeight="1">
      <c r="A54" s="18"/>
      <c r="B54" s="22"/>
      <c r="C54" s="22"/>
      <c r="D54" s="19"/>
      <c r="E54" s="18"/>
      <c r="F54" s="18"/>
      <c r="G54" s="18"/>
      <c r="H54" s="6" t="s">
        <v>38</v>
      </c>
      <c r="I54" s="5">
        <v>0</v>
      </c>
      <c r="J54" s="5"/>
      <c r="K54" s="5"/>
      <c r="L54" s="5"/>
    </row>
    <row r="55" spans="1:12" ht="12.75" customHeight="1">
      <c r="A55" s="18" t="s">
        <v>81</v>
      </c>
      <c r="B55" s="22" t="s">
        <v>89</v>
      </c>
      <c r="C55" s="22" t="s">
        <v>12</v>
      </c>
      <c r="D55" s="19" t="s">
        <v>73</v>
      </c>
      <c r="E55" s="18" t="s">
        <v>37</v>
      </c>
      <c r="F55" s="18">
        <f>G55+I55+J55+K55+L55+I56+J56+K56+L56</f>
        <v>989564</v>
      </c>
      <c r="G55" s="18">
        <v>35564</v>
      </c>
      <c r="H55" s="6" t="s">
        <v>15</v>
      </c>
      <c r="I55" s="5">
        <f>360000+390000+154000</f>
        <v>904000</v>
      </c>
      <c r="J55" s="5"/>
      <c r="K55" s="5"/>
      <c r="L55" s="5"/>
    </row>
    <row r="56" spans="1:12" ht="73.5" customHeight="1">
      <c r="A56" s="18"/>
      <c r="B56" s="22"/>
      <c r="C56" s="22"/>
      <c r="D56" s="19"/>
      <c r="E56" s="18"/>
      <c r="F56" s="18"/>
      <c r="G56" s="18"/>
      <c r="H56" s="6" t="s">
        <v>90</v>
      </c>
      <c r="I56" s="5">
        <v>50000</v>
      </c>
      <c r="J56" s="5"/>
      <c r="K56" s="5"/>
      <c r="L56" s="5"/>
    </row>
    <row r="57" spans="1:12" ht="32.25" customHeight="1">
      <c r="A57" s="23" t="s">
        <v>86</v>
      </c>
      <c r="B57" s="24" t="s">
        <v>104</v>
      </c>
      <c r="C57" s="22" t="s">
        <v>91</v>
      </c>
      <c r="D57" s="19" t="s">
        <v>105</v>
      </c>
      <c r="E57" s="18" t="s">
        <v>37</v>
      </c>
      <c r="F57" s="18">
        <f>G57+I57+J57+K57+L57+I58+J58+K58+L58</f>
        <v>558676</v>
      </c>
      <c r="G57" s="18">
        <v>13676</v>
      </c>
      <c r="H57" s="6" t="s">
        <v>15</v>
      </c>
      <c r="I57" s="5">
        <v>545000</v>
      </c>
      <c r="J57" s="5"/>
      <c r="K57" s="5"/>
      <c r="L57" s="5"/>
    </row>
    <row r="58" spans="1:12" ht="37.5" customHeight="1">
      <c r="A58" s="23"/>
      <c r="B58" s="24"/>
      <c r="C58" s="22"/>
      <c r="D58" s="19"/>
      <c r="E58" s="18"/>
      <c r="F58" s="18"/>
      <c r="G58" s="18"/>
      <c r="H58" s="6" t="s">
        <v>38</v>
      </c>
      <c r="I58" s="5">
        <v>0</v>
      </c>
      <c r="J58" s="5"/>
      <c r="K58" s="5"/>
      <c r="L58" s="5"/>
    </row>
    <row r="59" spans="1:12" ht="12.75" customHeight="1">
      <c r="A59" s="23" t="s">
        <v>106</v>
      </c>
      <c r="B59" s="24" t="s">
        <v>107</v>
      </c>
      <c r="C59" s="22" t="s">
        <v>117</v>
      </c>
      <c r="D59" s="19" t="s">
        <v>80</v>
      </c>
      <c r="E59" s="18" t="s">
        <v>37</v>
      </c>
      <c r="F59" s="18">
        <f>G59+I59+J59+K59+L59+I60+J60+K60+L60</f>
        <v>1127885</v>
      </c>
      <c r="G59" s="18">
        <v>27885</v>
      </c>
      <c r="H59" s="6" t="s">
        <v>15</v>
      </c>
      <c r="I59" s="5">
        <v>1100000</v>
      </c>
      <c r="J59" s="5"/>
      <c r="K59" s="5"/>
      <c r="L59" s="5"/>
    </row>
    <row r="60" spans="1:12" ht="39" customHeight="1">
      <c r="A60" s="23"/>
      <c r="B60" s="24"/>
      <c r="C60" s="22"/>
      <c r="D60" s="19"/>
      <c r="E60" s="18"/>
      <c r="F60" s="18"/>
      <c r="G60" s="18"/>
      <c r="H60" s="6" t="s">
        <v>38</v>
      </c>
      <c r="I60" s="5">
        <v>0</v>
      </c>
      <c r="J60" s="5"/>
      <c r="K60" s="5"/>
      <c r="L60" s="5"/>
    </row>
    <row r="61" spans="1:12" ht="81" customHeight="1">
      <c r="A61" s="12" t="s">
        <v>108</v>
      </c>
      <c r="B61" s="13" t="s">
        <v>109</v>
      </c>
      <c r="C61" s="14" t="s">
        <v>110</v>
      </c>
      <c r="D61" s="6" t="s">
        <v>111</v>
      </c>
      <c r="E61" s="5" t="s">
        <v>112</v>
      </c>
      <c r="F61" s="5">
        <f>G61+I61+J61+K61+L61</f>
        <v>591000</v>
      </c>
      <c r="G61" s="5">
        <v>0</v>
      </c>
      <c r="H61" s="6" t="s">
        <v>15</v>
      </c>
      <c r="I61" s="5">
        <v>1000</v>
      </c>
      <c r="J61" s="5">
        <v>590000</v>
      </c>
      <c r="K61" s="5"/>
      <c r="L61" s="5"/>
    </row>
    <row r="62" spans="1:12" ht="12.75" customHeight="1">
      <c r="A62" s="18" t="s">
        <v>92</v>
      </c>
      <c r="B62" s="18"/>
      <c r="C62" s="18"/>
      <c r="D62" s="18"/>
      <c r="E62" s="18"/>
      <c r="F62" s="5">
        <f>SUM(F8:F61)</f>
        <v>23048241</v>
      </c>
      <c r="G62" s="5">
        <f>SUM(G8:G61)</f>
        <v>1802417</v>
      </c>
      <c r="H62" s="5"/>
      <c r="I62" s="5">
        <f>SUM(I8:I61)</f>
        <v>6962422</v>
      </c>
      <c r="J62" s="5">
        <f>SUM(J8:J61)</f>
        <v>12032910</v>
      </c>
      <c r="K62" s="5">
        <f>SUM(K8:K61)</f>
        <v>2162492</v>
      </c>
      <c r="L62" s="5">
        <f>SUM(L8:L61)</f>
        <v>88000</v>
      </c>
    </row>
    <row r="63" spans="1:12" ht="29.25" customHeight="1">
      <c r="A63" s="27" t="s">
        <v>120</v>
      </c>
      <c r="B63" s="27"/>
      <c r="C63" s="27"/>
      <c r="D63" s="27"/>
      <c r="E63" s="27"/>
      <c r="F63" s="27"/>
      <c r="G63" s="27"/>
      <c r="H63" s="28"/>
      <c r="I63" s="28"/>
      <c r="J63" s="28"/>
      <c r="K63" s="28"/>
      <c r="L63" s="28"/>
    </row>
    <row r="64" spans="1:12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4"/>
      <c r="B65" s="9" t="s">
        <v>93</v>
      </c>
      <c r="C65" s="9"/>
      <c r="D65" s="9">
        <v>2009</v>
      </c>
      <c r="E65" s="9">
        <v>2010</v>
      </c>
      <c r="F65" s="9">
        <v>2011</v>
      </c>
      <c r="G65" s="9" t="s">
        <v>94</v>
      </c>
      <c r="H65" s="4"/>
      <c r="I65" s="4"/>
      <c r="J65" s="4"/>
      <c r="K65" s="4"/>
      <c r="L65" s="4"/>
    </row>
    <row r="66" spans="1:12" ht="12.75">
      <c r="A66" s="4"/>
      <c r="B66" s="10" t="s">
        <v>15</v>
      </c>
      <c r="C66" s="10"/>
      <c r="D66" s="10">
        <f>I8+I10+I13+I15+I19+I22+I25+I28+I29+I32+I35+I37+I40+I42+I43+I45+I48+I51+I53+I55+I59+I57+I61</f>
        <v>5433622</v>
      </c>
      <c r="E66" s="10">
        <f>J8+J10+J13+J15+J19+J22+J25+J28+J29+J32+J35+J37+J40+J42+J43+J45+J48+J51+J53+J55+J59+J57+J61</f>
        <v>8011892</v>
      </c>
      <c r="F66" s="10">
        <f>K8+K10+K13+K15+K19+K22+K25+K28+K29+K32+K35+K37+K40+K42+K43+K45+K48+K51+K53+K55+K59+K57+K61</f>
        <v>2162492</v>
      </c>
      <c r="G66" s="10">
        <f>L8+L10+L13+L15+L19+L22+L25+L28+L29+L32+L35+L37+L40+L42+L43+L45+L48+L51+L53+L55+L59+L57+L61</f>
        <v>88000</v>
      </c>
      <c r="H66" s="4"/>
      <c r="I66" s="4"/>
      <c r="J66" s="4"/>
      <c r="K66" s="4"/>
      <c r="L66" s="4"/>
    </row>
    <row r="67" spans="1:12" ht="25.5">
      <c r="A67" s="4"/>
      <c r="B67" s="10" t="s">
        <v>95</v>
      </c>
      <c r="C67" s="10"/>
      <c r="D67" s="10">
        <f>I9+I12+I18+I21+I24+I27+I30+I36+I39+I44+I47+I50+I52+I54+I33+I41+I60+I58</f>
        <v>0</v>
      </c>
      <c r="E67" s="10">
        <f>J9+J12+J18+J21+J24+J27+J30+J36+J39+J44+J47+J50+J52+J54+J33+J41+J60+J58</f>
        <v>4021018</v>
      </c>
      <c r="F67" s="10">
        <f>K9+K12+K18+K21+K24+K27+K30+K36+K39+K44+K47+K50+K52+K54+K33+K41+K60+K58</f>
        <v>0</v>
      </c>
      <c r="G67" s="10">
        <f>L9+L12+L18+L21+L24+L27+L30+L36+L39+L44+L47+L50+L52+L54+L33+L41+L60+L58</f>
        <v>0</v>
      </c>
      <c r="H67" s="4"/>
      <c r="I67" s="4"/>
      <c r="J67" s="4"/>
      <c r="K67" s="4"/>
      <c r="L67" s="4"/>
    </row>
    <row r="68" spans="1:12" ht="12.75">
      <c r="A68" s="4"/>
      <c r="B68" s="10" t="s">
        <v>96</v>
      </c>
      <c r="C68" s="10"/>
      <c r="D68" s="10">
        <f>I11+I16+I20+I23+I26+I33+I38+I46+I49+I17+I34+I56</f>
        <v>1528800</v>
      </c>
      <c r="E68" s="10">
        <f>J11+J16+J20+J23+J26+J33+J38+J46+J49+J17+J34+J56</f>
        <v>0</v>
      </c>
      <c r="F68" s="10">
        <f>K11+K16+K20+K23+K26+K33+K38+K46+K49+K17+K34+K56</f>
        <v>0</v>
      </c>
      <c r="G68" s="10">
        <f>L11+L16+L20+L23+L26+L33+L38+L46+L49+L17+L34+L56</f>
        <v>0</v>
      </c>
      <c r="H68" s="4"/>
      <c r="I68" s="4"/>
      <c r="J68" s="4"/>
      <c r="K68" s="4"/>
      <c r="L68" s="4"/>
    </row>
    <row r="69" spans="1:12" ht="12.75">
      <c r="A69" s="4"/>
      <c r="B69" s="11" t="s">
        <v>97</v>
      </c>
      <c r="C69" s="11"/>
      <c r="D69" s="10">
        <f>SUM(D66:D68)</f>
        <v>6962422</v>
      </c>
      <c r="E69" s="10">
        <f>SUM(E66:E68)</f>
        <v>12032910</v>
      </c>
      <c r="F69" s="10">
        <f>SUM(F66:F68)</f>
        <v>2162492</v>
      </c>
      <c r="G69" s="10">
        <f>SUM(G66:G68)</f>
        <v>88000</v>
      </c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 t="s">
        <v>98</v>
      </c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 t="s">
        <v>98</v>
      </c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 t="s">
        <v>98</v>
      </c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 t="s">
        <v>98</v>
      </c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</sheetData>
  <mergeCells count="163">
    <mergeCell ref="A63:L63"/>
    <mergeCell ref="D57:D58"/>
    <mergeCell ref="E57:E58"/>
    <mergeCell ref="F57:F58"/>
    <mergeCell ref="G57:G58"/>
    <mergeCell ref="A62:E62"/>
    <mergeCell ref="A59:A60"/>
    <mergeCell ref="B59:B60"/>
    <mergeCell ref="C59:C60"/>
    <mergeCell ref="D59:D60"/>
    <mergeCell ref="H2:I2"/>
    <mergeCell ref="E55:E56"/>
    <mergeCell ref="F55:F56"/>
    <mergeCell ref="G55:G56"/>
    <mergeCell ref="E51:E52"/>
    <mergeCell ref="F51:F52"/>
    <mergeCell ref="G51:G52"/>
    <mergeCell ref="E53:E54"/>
    <mergeCell ref="F53:F54"/>
    <mergeCell ref="G53:G54"/>
    <mergeCell ref="E59:E60"/>
    <mergeCell ref="F59:F60"/>
    <mergeCell ref="G59:G60"/>
    <mergeCell ref="A55:A56"/>
    <mergeCell ref="B55:B56"/>
    <mergeCell ref="C55:C56"/>
    <mergeCell ref="D55:D56"/>
    <mergeCell ref="A57:A58"/>
    <mergeCell ref="B57:B58"/>
    <mergeCell ref="C57:C58"/>
    <mergeCell ref="A53:A54"/>
    <mergeCell ref="B53:B54"/>
    <mergeCell ref="C53:C54"/>
    <mergeCell ref="D53:D54"/>
    <mergeCell ref="A51:A52"/>
    <mergeCell ref="B51:B52"/>
    <mergeCell ref="C51:C52"/>
    <mergeCell ref="D51:D52"/>
    <mergeCell ref="E45:E47"/>
    <mergeCell ref="F45:F47"/>
    <mergeCell ref="G45:G47"/>
    <mergeCell ref="A48:A50"/>
    <mergeCell ref="B48:B50"/>
    <mergeCell ref="C48:C50"/>
    <mergeCell ref="D48:D50"/>
    <mergeCell ref="E48:E50"/>
    <mergeCell ref="F48:F50"/>
    <mergeCell ref="G48:G50"/>
    <mergeCell ref="A45:A47"/>
    <mergeCell ref="B45:B47"/>
    <mergeCell ref="C45:C47"/>
    <mergeCell ref="D45:D47"/>
    <mergeCell ref="A43:A44"/>
    <mergeCell ref="B43:B44"/>
    <mergeCell ref="C43:C44"/>
    <mergeCell ref="D43:D44"/>
    <mergeCell ref="E43:E44"/>
    <mergeCell ref="F43:F44"/>
    <mergeCell ref="G43:G44"/>
    <mergeCell ref="E37:E39"/>
    <mergeCell ref="F37:F39"/>
    <mergeCell ref="G37:G39"/>
    <mergeCell ref="E40:E41"/>
    <mergeCell ref="F40:F41"/>
    <mergeCell ref="G40:G41"/>
    <mergeCell ref="A40:A41"/>
    <mergeCell ref="B40:B41"/>
    <mergeCell ref="C40:C41"/>
    <mergeCell ref="D40:D41"/>
    <mergeCell ref="A37:A39"/>
    <mergeCell ref="B37:B39"/>
    <mergeCell ref="C37:C39"/>
    <mergeCell ref="D37:D39"/>
    <mergeCell ref="A35:A36"/>
    <mergeCell ref="B35:B36"/>
    <mergeCell ref="C35:C36"/>
    <mergeCell ref="D35:D36"/>
    <mergeCell ref="E35:E36"/>
    <mergeCell ref="F35:F36"/>
    <mergeCell ref="G35:G36"/>
    <mergeCell ref="E32:E34"/>
    <mergeCell ref="F32:F34"/>
    <mergeCell ref="G32:G34"/>
    <mergeCell ref="A32:A34"/>
    <mergeCell ref="B32:B34"/>
    <mergeCell ref="C32:C34"/>
    <mergeCell ref="D32:D34"/>
    <mergeCell ref="I30:I31"/>
    <mergeCell ref="J30:J31"/>
    <mergeCell ref="K30:K31"/>
    <mergeCell ref="L30:L31"/>
    <mergeCell ref="E29:E31"/>
    <mergeCell ref="F29:F31"/>
    <mergeCell ref="G29:G31"/>
    <mergeCell ref="H30:H31"/>
    <mergeCell ref="A29:A31"/>
    <mergeCell ref="B29:B31"/>
    <mergeCell ref="C29:C31"/>
    <mergeCell ref="D29:D31"/>
    <mergeCell ref="E25:E27"/>
    <mergeCell ref="F25:F27"/>
    <mergeCell ref="G25:G27"/>
    <mergeCell ref="A25:A27"/>
    <mergeCell ref="B25:B27"/>
    <mergeCell ref="C25:C27"/>
    <mergeCell ref="D25:D27"/>
    <mergeCell ref="E19:E21"/>
    <mergeCell ref="F19:F21"/>
    <mergeCell ref="G19:G21"/>
    <mergeCell ref="A22:A24"/>
    <mergeCell ref="B22:B24"/>
    <mergeCell ref="C22:C24"/>
    <mergeCell ref="D22:D24"/>
    <mergeCell ref="E22:E24"/>
    <mergeCell ref="F22:F24"/>
    <mergeCell ref="G22:G24"/>
    <mergeCell ref="A19:A21"/>
    <mergeCell ref="B19:B21"/>
    <mergeCell ref="C19:C21"/>
    <mergeCell ref="D19:D21"/>
    <mergeCell ref="J13:J14"/>
    <mergeCell ref="K13:K14"/>
    <mergeCell ref="L13:L14"/>
    <mergeCell ref="A15:A18"/>
    <mergeCell ref="B15:B18"/>
    <mergeCell ref="C15:C18"/>
    <mergeCell ref="D15:D18"/>
    <mergeCell ref="E15:E18"/>
    <mergeCell ref="F15:F18"/>
    <mergeCell ref="G15:G18"/>
    <mergeCell ref="F13:F14"/>
    <mergeCell ref="G13:G14"/>
    <mergeCell ref="H13:H14"/>
    <mergeCell ref="I13:I14"/>
    <mergeCell ref="A13:A14"/>
    <mergeCell ref="B13:B14"/>
    <mergeCell ref="D13:D14"/>
    <mergeCell ref="E13:E14"/>
    <mergeCell ref="C13:C14"/>
    <mergeCell ref="E8:E9"/>
    <mergeCell ref="F8:F9"/>
    <mergeCell ref="G8:G9"/>
    <mergeCell ref="A10:A12"/>
    <mergeCell ref="B10:B12"/>
    <mergeCell ref="C10:C12"/>
    <mergeCell ref="D10:D12"/>
    <mergeCell ref="E10:E12"/>
    <mergeCell ref="F10:F12"/>
    <mergeCell ref="G10:G12"/>
    <mergeCell ref="A8:A9"/>
    <mergeCell ref="B8:B9"/>
    <mergeCell ref="C8:C9"/>
    <mergeCell ref="D8:D9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L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2009-06-26T07:08:58Z</cp:lastPrinted>
  <dcterms:created xsi:type="dcterms:W3CDTF">2008-07-29T10:38:38Z</dcterms:created>
  <dcterms:modified xsi:type="dcterms:W3CDTF">2009-06-29T13:24:55Z</dcterms:modified>
  <cp:category/>
  <cp:version/>
  <cp:contentType/>
  <cp:contentStatus/>
</cp:coreProperties>
</file>