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4"/>
  </bookViews>
  <sheets>
    <sheet name="Zadania WPI" sheetId="1" r:id="rId1"/>
    <sheet name="Środki własne" sheetId="2" r:id="rId2"/>
    <sheet name="Fund_ gmin_ i pow_" sheetId="3" r:id="rId3"/>
    <sheet name="WFOŚiGW" sheetId="4" r:id="rId4"/>
    <sheet name="ANR" sheetId="5" r:id="rId5"/>
    <sheet name="Środ_ inwest_ pryw_" sheetId="6" r:id="rId6"/>
    <sheet name="Budżet państwa" sheetId="7" r:id="rId7"/>
    <sheet name="FOGR" sheetId="8" r:id="rId8"/>
    <sheet name="Fundusze U_E_" sheetId="9" r:id="rId9"/>
  </sheets>
  <definedNames>
    <definedName name="_xlnm.Print_Area" localSheetId="4">'ANR'!$A$1:$I$46</definedName>
    <definedName name="_xlnm.Print_Area" localSheetId="6">'Budżet państwa'!$A$1:$I$46</definedName>
    <definedName name="_xlnm.Print_Area" localSheetId="7">'FOGR'!$A$1:$I$46</definedName>
    <definedName name="_xlnm.Print_Area" localSheetId="8">'Fundusze U_E_'!$A$1:$I$46</definedName>
    <definedName name="_xlnm.Print_Area" localSheetId="5">'Środ_ inwest_ pryw_'!$A$1:$I$46</definedName>
    <definedName name="_xlnm.Print_Area" localSheetId="1">'Środki własne'!$A$1:$I$46</definedName>
    <definedName name="_xlnm.Print_Area" localSheetId="3">'WFOŚiGW'!$A$1:$I$47</definedName>
    <definedName name="_xlnm.Print_Area" localSheetId="0">'Zadania WPI'!$A$1:$J$46</definedName>
  </definedNames>
  <calcPr fullCalcOnLoad="1"/>
</workbook>
</file>

<file path=xl/sharedStrings.xml><?xml version="1.0" encoding="utf-8"?>
<sst xmlns="http://schemas.openxmlformats.org/spreadsheetml/2006/main" count="130" uniqueCount="90">
  <si>
    <t>L.p.</t>
  </si>
  <si>
    <t>Nazwa zadania</t>
  </si>
  <si>
    <t>Wielkość nakładów w poszczególnych latach w zł</t>
  </si>
  <si>
    <t>do końca 2004</t>
  </si>
  <si>
    <t>Razem</t>
  </si>
  <si>
    <t>TI/2/2004</t>
  </si>
  <si>
    <t>Budowa sieci kanalizacji sanitarnej w Gierałcicach</t>
  </si>
  <si>
    <t>TI/1/2004</t>
  </si>
  <si>
    <t>Budowa tranzytowej sieci kan.san.w Wierzbicy G.z przyłączami</t>
  </si>
  <si>
    <t>TI/5/2004</t>
  </si>
  <si>
    <t>Budowa sieci kanalizacji sanitarnej w Wierzbicy G.II etap</t>
  </si>
  <si>
    <t>Budowa ogrodzenia hali sportowo-widowiskowej</t>
  </si>
  <si>
    <t>TI/7/2004</t>
  </si>
  <si>
    <t>Rozbudowa wraz z mod. skł. odp. kom. w Wierzbicy G. gm. Wołczyn-Etap I</t>
  </si>
  <si>
    <t>TI/14/2004</t>
  </si>
  <si>
    <t>Budowa gimnazjum z halą sportowo-widowiskową w Wołczynie</t>
  </si>
  <si>
    <t>TI/9/2004</t>
  </si>
  <si>
    <t>Budowa zaplecza świetlicy wiejskiej w Wierzbicy Górnej</t>
  </si>
  <si>
    <t>TI/3/2004</t>
  </si>
  <si>
    <t>Modernizacja oczyszczalni ścieków w Wołczynie</t>
  </si>
  <si>
    <t>TI/4/2004</t>
  </si>
  <si>
    <t>Rekultywacja miejskiego wysypiska odpadów komunalnych</t>
  </si>
  <si>
    <t>TI/21/2004</t>
  </si>
  <si>
    <t>Modernizacja ul. Rzecznej w Wołczynie</t>
  </si>
  <si>
    <t>TI/25/2004</t>
  </si>
  <si>
    <t>Rozdział sieci wodociągowej w Rożnowie</t>
  </si>
  <si>
    <t>TI/29/2004</t>
  </si>
  <si>
    <t>Modernizacja ul. Polnej w Wołczynie</t>
  </si>
  <si>
    <t>TI/8/2004</t>
  </si>
  <si>
    <t>Uzbrojenie w sieci os.domów jednorodz.przy ul. Poznańskiej w Wołczynie</t>
  </si>
  <si>
    <t>TI/12/2004</t>
  </si>
  <si>
    <t>Budowa sieci wodociągowej Wołczyn - Ligota Mała</t>
  </si>
  <si>
    <t>TI/10/2004</t>
  </si>
  <si>
    <t>Modernizacja drogi Krzywiczyny - Świniary Wielkie</t>
  </si>
  <si>
    <t>TI/11/2004</t>
  </si>
  <si>
    <t>Budowa cmentarza komunalnego w Wołczynie</t>
  </si>
  <si>
    <t>OR/27/2004</t>
  </si>
  <si>
    <t>Eurząd dla mieszkańca opolszczyzny</t>
  </si>
  <si>
    <t>TI/6/2004</t>
  </si>
  <si>
    <t>Modernizacja i przebudowa zabytkowego parku miejskiego w Wołczynie</t>
  </si>
  <si>
    <t>TI/13/2004</t>
  </si>
  <si>
    <t>Budowa sieci kanalizacji sanitarnej w Ligocie Wołczyńskiej</t>
  </si>
  <si>
    <t>Dostawa i montaż technologicznego wyposażenia kuchni w gimnazjum</t>
  </si>
  <si>
    <t>TI/15/2004</t>
  </si>
  <si>
    <t>Odbudowa mostu na Stobrawie w Markotowie Dużym</t>
  </si>
  <si>
    <t>TI/22/2004</t>
  </si>
  <si>
    <t>Budowa sieci wodociągowej Duczów Mały - Jedliska i Wąsice</t>
  </si>
  <si>
    <t>TI/31/2004</t>
  </si>
  <si>
    <t>Modernizacja ul. Harcerskiej w Wołczynie</t>
  </si>
  <si>
    <t>TI/19/2004</t>
  </si>
  <si>
    <t>Adaptacja budynku szkoły na lokale socjalne w Markotowie Dużym</t>
  </si>
  <si>
    <t>TI/26/2004</t>
  </si>
  <si>
    <t>Rozdział sieci wodociągowej w Gierałcicach oraz Wierzbicy Górnej</t>
  </si>
  <si>
    <t>TI/17/2004</t>
  </si>
  <si>
    <t>Odbudowa mostu na Czarnej Wodzie w Duczowie Małym</t>
  </si>
  <si>
    <t>TI/18/2004</t>
  </si>
  <si>
    <t>Odbudowa mostu na Stobrawie (Młynówka) w Wąsicach</t>
  </si>
  <si>
    <t>TI/30/2004</t>
  </si>
  <si>
    <t>Modernizacja ul. Przyjaciół w Wołczynie</t>
  </si>
  <si>
    <t>TI/32/2004</t>
  </si>
  <si>
    <t>Modernizacja ul. Kołłątaja w Wołczynie</t>
  </si>
  <si>
    <t>TI/20/2004</t>
  </si>
  <si>
    <t>Remont elewacji budynku Urzędu Miejskiego z wymianą stolarki otworowej</t>
  </si>
  <si>
    <t>TI/23/2004</t>
  </si>
  <si>
    <t>Budowa oświetlenia ulicznego w Świniarach M.Gierałcicach i Wierzbicy D.</t>
  </si>
  <si>
    <t>TI/28/2004</t>
  </si>
  <si>
    <t>Modernizacja systemu oświetlenia dróg na terenie gminy Wołczyn</t>
  </si>
  <si>
    <t>TI/24/2004</t>
  </si>
  <si>
    <t>Budowa drogi - ul. Dzierżona w Wołczynie</t>
  </si>
  <si>
    <t>OW/34/2004</t>
  </si>
  <si>
    <t>Adaptacja sali wiejskiej na cele przedszkola w Wąsicach</t>
  </si>
  <si>
    <t>TI/35/2004</t>
  </si>
  <si>
    <t>Remont sieci kan. deszczowej w ciągu drogi krajowej nr 42 w Wołczynie</t>
  </si>
  <si>
    <t>TI/36/2005</t>
  </si>
  <si>
    <t>Przebudowa odcinka ul. Ogrodowej z łącznikiem do ul. Byczyńskiej w Wołczynie</t>
  </si>
  <si>
    <t>TI/37/2005</t>
  </si>
  <si>
    <t>Montaż wiat przystankowych w: Rożnowie, Krzywiczynach,Wierzbicy D. Szumie</t>
  </si>
  <si>
    <t>Przebudowa pokrycia dachowego szkoły podst. Nr 1 w Wołczynie</t>
  </si>
  <si>
    <t>Przebudowa instalacji c.o. w szkole podstawowej w Komorznie</t>
  </si>
  <si>
    <t>Przyłącze energet. oswietlenia ulicznego:Szymonkow-Mścisław,Brzezinki</t>
  </si>
  <si>
    <t xml:space="preserve">                                                                                             Razem</t>
  </si>
  <si>
    <t>Środki własne w latach w zł</t>
  </si>
  <si>
    <t>Gminne i i powiatowe fund. ochrony środowiska w latach w zł</t>
  </si>
  <si>
    <t>Środki WFOŚiGW i PFOŚiGW w latach w zł</t>
  </si>
  <si>
    <t>Środki ANR w latach w zł</t>
  </si>
  <si>
    <t>Środki inwestorów prywatnych w latach w zł</t>
  </si>
  <si>
    <t>Środki z budżetu państwa w latach w zł</t>
  </si>
  <si>
    <t>Środki FOGR w latach w zł</t>
  </si>
  <si>
    <t xml:space="preserve">       </t>
  </si>
  <si>
    <t>Fundusze U.E. w latach w zł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</si>
</sst>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3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sz val="9"/>
      <name val="Arial"/>
      <family val="2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color indexed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3" fillId="0" borderId="16" xfId="0" applyFont="1" applyFill="1" applyBorder="1" applyAlignment="1">
      <alignment vertical="center"/>
    </xf>
    <xf numFmtId="165" fontId="2" fillId="0" borderId="17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vertical="center"/>
    </xf>
    <xf numFmtId="165" fontId="2" fillId="0" borderId="18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3" fillId="0" borderId="16" xfId="0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0" borderId="14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5" fillId="0" borderId="16" xfId="0" applyFont="1" applyBorder="1" applyAlignment="1">
      <alignment vertical="center"/>
    </xf>
    <xf numFmtId="164" fontId="2" fillId="0" borderId="14" xfId="0" applyFont="1" applyFill="1" applyBorder="1" applyAlignment="1">
      <alignment horizontal="center" vertical="center"/>
    </xf>
    <xf numFmtId="164" fontId="4" fillId="0" borderId="14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4" fillId="0" borderId="15" xfId="0" applyFont="1" applyFill="1" applyBorder="1" applyAlignment="1">
      <alignment horizontal="center"/>
    </xf>
    <xf numFmtId="164" fontId="5" fillId="0" borderId="16" xfId="0" applyFont="1" applyFill="1" applyBorder="1" applyAlignment="1">
      <alignment vertical="center"/>
    </xf>
    <xf numFmtId="164" fontId="6" fillId="0" borderId="0" xfId="0" applyFont="1" applyFill="1" applyAlignment="1">
      <alignment/>
    </xf>
    <xf numFmtId="164" fontId="4" fillId="0" borderId="19" xfId="0" applyFont="1" applyBorder="1" applyAlignment="1">
      <alignment horizontal="center"/>
    </xf>
    <xf numFmtId="164" fontId="5" fillId="0" borderId="20" xfId="0" applyFont="1" applyBorder="1" applyAlignment="1">
      <alignment vertical="center"/>
    </xf>
    <xf numFmtId="164" fontId="2" fillId="0" borderId="21" xfId="0" applyFont="1" applyFill="1" applyBorder="1" applyAlignment="1">
      <alignment horizontal="center"/>
    </xf>
    <xf numFmtId="164" fontId="3" fillId="0" borderId="20" xfId="0" applyFont="1" applyBorder="1" applyAlignment="1">
      <alignment vertical="center"/>
    </xf>
    <xf numFmtId="164" fontId="4" fillId="0" borderId="21" xfId="0" applyFont="1" applyFill="1" applyBorder="1" applyAlignment="1">
      <alignment horizontal="center"/>
    </xf>
    <xf numFmtId="164" fontId="4" fillId="0" borderId="22" xfId="0" applyFont="1" applyFill="1" applyBorder="1" applyAlignment="1">
      <alignment horizontal="center"/>
    </xf>
    <xf numFmtId="164" fontId="4" fillId="0" borderId="23" xfId="0" applyFont="1" applyFill="1" applyBorder="1" applyAlignment="1">
      <alignment horizontal="center"/>
    </xf>
    <xf numFmtId="165" fontId="4" fillId="0" borderId="2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28" xfId="0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5" fontId="0" fillId="0" borderId="30" xfId="0" applyNumberFormat="1" applyFill="1" applyBorder="1" applyAlignment="1">
      <alignment vertical="center"/>
    </xf>
    <xf numFmtId="164" fontId="0" fillId="0" borderId="31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32" xfId="0" applyBorder="1" applyAlignment="1">
      <alignment/>
    </xf>
    <xf numFmtId="164" fontId="2" fillId="0" borderId="0" xfId="0" applyFont="1" applyAlignment="1">
      <alignment/>
    </xf>
    <xf numFmtId="164" fontId="2" fillId="0" borderId="33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4" fontId="2" fillId="0" borderId="37" xfId="0" applyFont="1" applyBorder="1" applyAlignment="1">
      <alignment/>
    </xf>
    <xf numFmtId="164" fontId="2" fillId="0" borderId="38" xfId="0" applyFont="1" applyBorder="1" applyAlignment="1">
      <alignment/>
    </xf>
    <xf numFmtId="165" fontId="2" fillId="0" borderId="38" xfId="0" applyNumberFormat="1" applyFont="1" applyBorder="1" applyAlignment="1">
      <alignment/>
    </xf>
    <xf numFmtId="164" fontId="0" fillId="0" borderId="32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37" xfId="0" applyFont="1" applyBorder="1" applyAlignment="1">
      <alignment/>
    </xf>
    <xf numFmtId="164" fontId="4" fillId="0" borderId="38" xfId="0" applyFont="1" applyBorder="1" applyAlignment="1">
      <alignment/>
    </xf>
    <xf numFmtId="165" fontId="4" fillId="0" borderId="38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164" fontId="2" fillId="0" borderId="37" xfId="0" applyFont="1" applyFill="1" applyBorder="1" applyAlignment="1">
      <alignment/>
    </xf>
    <xf numFmtId="164" fontId="4" fillId="0" borderId="37" xfId="0" applyFont="1" applyFill="1" applyBorder="1" applyAlignment="1">
      <alignment/>
    </xf>
    <xf numFmtId="164" fontId="4" fillId="0" borderId="35" xfId="0" applyFont="1" applyBorder="1" applyAlignment="1">
      <alignment/>
    </xf>
    <xf numFmtId="164" fontId="2" fillId="0" borderId="39" xfId="0" applyFont="1" applyFill="1" applyBorder="1" applyAlignment="1">
      <alignment horizontal="center"/>
    </xf>
    <xf numFmtId="164" fontId="2" fillId="0" borderId="40" xfId="0" applyFont="1" applyBorder="1" applyAlignment="1">
      <alignment/>
    </xf>
    <xf numFmtId="165" fontId="2" fillId="0" borderId="41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164" fontId="6" fillId="0" borderId="32" xfId="0" applyFont="1" applyBorder="1" applyAlignment="1">
      <alignment/>
    </xf>
    <xf numFmtId="164" fontId="6" fillId="0" borderId="0" xfId="0" applyFont="1" applyBorder="1" applyAlignment="1">
      <alignment/>
    </xf>
    <xf numFmtId="164" fontId="4" fillId="0" borderId="42" xfId="0" applyFont="1" applyFill="1" applyBorder="1" applyAlignment="1">
      <alignment horizontal="center"/>
    </xf>
    <xf numFmtId="164" fontId="4" fillId="0" borderId="43" xfId="0" applyFont="1" applyBorder="1" applyAlignment="1">
      <alignment/>
    </xf>
    <xf numFmtId="165" fontId="4" fillId="0" borderId="41" xfId="0" applyNumberFormat="1" applyFont="1" applyBorder="1" applyAlignment="1">
      <alignment/>
    </xf>
    <xf numFmtId="164" fontId="2" fillId="0" borderId="43" xfId="0" applyFont="1" applyBorder="1" applyAlignment="1">
      <alignment/>
    </xf>
    <xf numFmtId="164" fontId="4" fillId="0" borderId="39" xfId="0" applyFont="1" applyFill="1" applyBorder="1" applyAlignment="1">
      <alignment horizontal="center"/>
    </xf>
    <xf numFmtId="165" fontId="4" fillId="0" borderId="44" xfId="0" applyNumberFormat="1" applyFont="1" applyBorder="1" applyAlignment="1">
      <alignment/>
    </xf>
    <xf numFmtId="164" fontId="0" fillId="0" borderId="6" xfId="0" applyFill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164" fontId="0" fillId="0" borderId="45" xfId="0" applyFont="1" applyBorder="1" applyAlignment="1">
      <alignment horizontal="center" vertical="center"/>
    </xf>
    <xf numFmtId="164" fontId="0" fillId="0" borderId="46" xfId="0" applyFont="1" applyBorder="1" applyAlignment="1">
      <alignment horizontal="center" vertical="center"/>
    </xf>
    <xf numFmtId="164" fontId="2" fillId="0" borderId="46" xfId="0" applyFont="1" applyBorder="1" applyAlignment="1">
      <alignment horizontal="center" vertical="center"/>
    </xf>
    <xf numFmtId="164" fontId="2" fillId="0" borderId="47" xfId="0" applyFont="1" applyBorder="1" applyAlignment="1">
      <alignment horizontal="center" vertical="center"/>
    </xf>
    <xf numFmtId="164" fontId="2" fillId="0" borderId="48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49" xfId="0" applyFont="1" applyBorder="1" applyAlignment="1">
      <alignment horizontal="center" vertical="center"/>
    </xf>
    <xf numFmtId="164" fontId="8" fillId="0" borderId="50" xfId="0" applyFont="1" applyBorder="1" applyAlignment="1">
      <alignment horizontal="center"/>
    </xf>
    <xf numFmtId="164" fontId="8" fillId="0" borderId="51" xfId="0" applyFont="1" applyBorder="1" applyAlignment="1">
      <alignment/>
    </xf>
    <xf numFmtId="165" fontId="8" fillId="0" borderId="40" xfId="0" applyNumberFormat="1" applyFont="1" applyBorder="1" applyAlignment="1">
      <alignment/>
    </xf>
    <xf numFmtId="165" fontId="8" fillId="0" borderId="35" xfId="0" applyNumberFormat="1" applyFont="1" applyBorder="1" applyAlignment="1">
      <alignment/>
    </xf>
    <xf numFmtId="165" fontId="8" fillId="0" borderId="52" xfId="0" applyNumberFormat="1" applyFont="1" applyBorder="1" applyAlignment="1">
      <alignment/>
    </xf>
    <xf numFmtId="164" fontId="8" fillId="0" borderId="37" xfId="0" applyFont="1" applyBorder="1" applyAlignment="1">
      <alignment horizontal="center"/>
    </xf>
    <xf numFmtId="164" fontId="8" fillId="0" borderId="53" xfId="0" applyFont="1" applyBorder="1" applyAlignment="1">
      <alignment/>
    </xf>
    <xf numFmtId="165" fontId="8" fillId="0" borderId="43" xfId="0" applyNumberFormat="1" applyFont="1" applyBorder="1" applyAlignment="1">
      <alignment/>
    </xf>
    <xf numFmtId="165" fontId="8" fillId="0" borderId="38" xfId="0" applyNumberFormat="1" applyFont="1" applyBorder="1" applyAlignment="1">
      <alignment/>
    </xf>
    <xf numFmtId="165" fontId="8" fillId="0" borderId="36" xfId="0" applyNumberFormat="1" applyFont="1" applyBorder="1" applyAlignment="1">
      <alignment/>
    </xf>
    <xf numFmtId="164" fontId="0" fillId="0" borderId="0" xfId="0" applyFont="1" applyAlignment="1">
      <alignment/>
    </xf>
    <xf numFmtId="164" fontId="8" fillId="0" borderId="37" xfId="0" applyFont="1" applyFill="1" applyBorder="1" applyAlignment="1">
      <alignment horizontal="center"/>
    </xf>
    <xf numFmtId="164" fontId="8" fillId="0" borderId="54" xfId="0" applyFont="1" applyFill="1" applyBorder="1" applyAlignment="1">
      <alignment horizontal="center"/>
    </xf>
    <xf numFmtId="165" fontId="9" fillId="0" borderId="55" xfId="0" applyNumberFormat="1" applyFont="1" applyBorder="1" applyAlignment="1">
      <alignment/>
    </xf>
    <xf numFmtId="165" fontId="9" fillId="0" borderId="41" xfId="0" applyNumberFormat="1" applyFont="1" applyBorder="1" applyAlignment="1">
      <alignment/>
    </xf>
    <xf numFmtId="165" fontId="8" fillId="0" borderId="55" xfId="0" applyNumberFormat="1" applyFont="1" applyBorder="1" applyAlignment="1">
      <alignment/>
    </xf>
    <xf numFmtId="165" fontId="8" fillId="0" borderId="44" xfId="0" applyNumberFormat="1" applyFont="1" applyBorder="1" applyAlignment="1">
      <alignment/>
    </xf>
    <xf numFmtId="164" fontId="8" fillId="0" borderId="27" xfId="0" applyFont="1" applyFill="1" applyBorder="1" applyAlignment="1">
      <alignment/>
    </xf>
    <xf numFmtId="164" fontId="8" fillId="0" borderId="6" xfId="0" applyFont="1" applyFill="1" applyBorder="1" applyAlignment="1">
      <alignment/>
    </xf>
    <xf numFmtId="165" fontId="8" fillId="0" borderId="5" xfId="0" applyNumberFormat="1" applyFont="1" applyFill="1" applyBorder="1" applyAlignment="1">
      <alignment/>
    </xf>
    <xf numFmtId="165" fontId="8" fillId="0" borderId="7" xfId="0" applyNumberFormat="1" applyFont="1" applyFill="1" applyBorder="1" applyAlignment="1">
      <alignment/>
    </xf>
    <xf numFmtId="164" fontId="2" fillId="0" borderId="50" xfId="0" applyFont="1" applyBorder="1" applyAlignment="1">
      <alignment horizontal="center"/>
    </xf>
    <xf numFmtId="164" fontId="2" fillId="0" borderId="56" xfId="0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164" fontId="2" fillId="0" borderId="37" xfId="0" applyFont="1" applyBorder="1" applyAlignment="1">
      <alignment horizontal="center"/>
    </xf>
    <xf numFmtId="165" fontId="2" fillId="0" borderId="43" xfId="0" applyNumberFormat="1" applyFont="1" applyBorder="1" applyAlignment="1">
      <alignment/>
    </xf>
    <xf numFmtId="164" fontId="2" fillId="0" borderId="37" xfId="0" applyFont="1" applyFill="1" applyBorder="1" applyAlignment="1">
      <alignment horizontal="center"/>
    </xf>
    <xf numFmtId="165" fontId="7" fillId="0" borderId="55" xfId="0" applyNumberFormat="1" applyFont="1" applyBorder="1" applyAlignment="1">
      <alignment/>
    </xf>
    <xf numFmtId="164" fontId="2" fillId="0" borderId="54" xfId="0" applyFont="1" applyFill="1" applyBorder="1" applyAlignment="1">
      <alignment horizontal="center"/>
    </xf>
    <xf numFmtId="165" fontId="2" fillId="0" borderId="44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10" fillId="0" borderId="0" xfId="0" applyFont="1" applyAlignment="1">
      <alignment horizontal="center"/>
    </xf>
    <xf numFmtId="164" fontId="4" fillId="0" borderId="37" xfId="0" applyFont="1" applyFill="1" applyBorder="1" applyAlignment="1">
      <alignment horizontal="center"/>
    </xf>
    <xf numFmtId="165" fontId="4" fillId="0" borderId="43" xfId="0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5" fontId="11" fillId="0" borderId="41" xfId="0" applyNumberFormat="1" applyFont="1" applyBorder="1" applyAlignment="1">
      <alignment/>
    </xf>
    <xf numFmtId="165" fontId="11" fillId="0" borderId="55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4" fontId="4" fillId="0" borderId="54" xfId="0" applyFont="1" applyFill="1" applyBorder="1" applyAlignment="1">
      <alignment horizontal="center"/>
    </xf>
    <xf numFmtId="165" fontId="2" fillId="0" borderId="57" xfId="0" applyNumberFormat="1" applyFont="1" applyBorder="1" applyAlignment="1">
      <alignment/>
    </xf>
    <xf numFmtId="164" fontId="2" fillId="0" borderId="6" xfId="0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2" fillId="0" borderId="27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12" fillId="0" borderId="0" xfId="0" applyFont="1" applyAlignment="1">
      <alignment horizontal="center"/>
    </xf>
    <xf numFmtId="165" fontId="2" fillId="0" borderId="58" xfId="0" applyNumberFormat="1" applyFont="1" applyBorder="1" applyAlignment="1">
      <alignment/>
    </xf>
    <xf numFmtId="165" fontId="0" fillId="0" borderId="59" xfId="0" applyNumberFormat="1" applyBorder="1" applyAlignment="1">
      <alignment/>
    </xf>
    <xf numFmtId="165" fontId="2" fillId="0" borderId="60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4" fontId="2" fillId="0" borderId="27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10</xdr:col>
      <xdr:colOff>57150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58150" y="0"/>
          <a:ext cx="30765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………………..z dnia …………. 2005 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38100</xdr:rowOff>
    </xdr:from>
    <xdr:to>
      <xdr:col>8</xdr:col>
      <xdr:colOff>885825</xdr:colOff>
      <xdr:row>2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86725" y="38100"/>
          <a:ext cx="2914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……………... z dnia ……………..2005 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104775</xdr:rowOff>
    </xdr:from>
    <xdr:to>
      <xdr:col>8</xdr:col>
      <xdr:colOff>819150</xdr:colOff>
      <xdr:row>2</xdr:row>
      <xdr:rowOff>114300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248525" y="104775"/>
          <a:ext cx="2714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…………….. z dnia ……………...2005 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28575</xdr:rowOff>
    </xdr:from>
    <xdr:to>
      <xdr:col>8</xdr:col>
      <xdr:colOff>771525</xdr:colOff>
      <xdr:row>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019925" y="28575"/>
          <a:ext cx="2790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……………..z dnia …………….2005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38100</xdr:rowOff>
    </xdr:from>
    <xdr:to>
      <xdr:col>8</xdr:col>
      <xdr:colOff>704850</xdr:colOff>
      <xdr:row>2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267575" y="38100"/>
          <a:ext cx="28956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XLI/333/2005 z dnia 28.12..2005 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28575</xdr:rowOff>
    </xdr:from>
    <xdr:to>
      <xdr:col>8</xdr:col>
      <xdr:colOff>781050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305675" y="28575"/>
          <a:ext cx="2905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……………...z dnia …………...2005 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0</xdr:rowOff>
    </xdr:from>
    <xdr:to>
      <xdr:col>8</xdr:col>
      <xdr:colOff>762000</xdr:colOff>
      <xdr:row>2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439025" y="0"/>
          <a:ext cx="2819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………………..z dnia …………..2005 r.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0</xdr:row>
      <xdr:rowOff>47625</xdr:rowOff>
    </xdr:from>
    <xdr:to>
      <xdr:col>9</xdr:col>
      <xdr:colOff>95250</xdr:colOff>
      <xdr:row>2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324725" y="47625"/>
          <a:ext cx="2771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…………….z dnia ………….2005 r..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123825</xdr:rowOff>
    </xdr:from>
    <xdr:to>
      <xdr:col>8</xdr:col>
      <xdr:colOff>885825</xdr:colOff>
      <xdr:row>2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391400" y="123825"/>
          <a:ext cx="29146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Załącznik do uchwały Rady Miejskiej
Nr ……………...z dnia …………..2005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zoomScale="90" zoomScaleNormal="90" workbookViewId="0" topLeftCell="A10">
      <selection activeCell="C47" sqref="C47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59.375" style="0" customWidth="1"/>
    <col min="4" max="4" width="10.00390625" style="0" customWidth="1"/>
    <col min="5" max="5" width="9.875" style="0" customWidth="1"/>
    <col min="6" max="6" width="10.125" style="0" customWidth="1"/>
    <col min="7" max="7" width="10.625" style="0" customWidth="1"/>
    <col min="8" max="8" width="9.75390625" style="0" customWidth="1"/>
    <col min="9" max="9" width="10.125" style="0" customWidth="1"/>
    <col min="10" max="10" width="10.75390625" style="0" customWidth="1"/>
    <col min="11" max="11" width="9.875" style="0" customWidth="1"/>
    <col min="12" max="16384" width="9.125" style="0" customWidth="1"/>
  </cols>
  <sheetData>
    <row r="4" spans="1:10" ht="12.75">
      <c r="A4" s="1" t="s">
        <v>0</v>
      </c>
      <c r="B4" s="2"/>
      <c r="C4" s="3" t="s">
        <v>1</v>
      </c>
      <c r="D4" s="4" t="s">
        <v>2</v>
      </c>
      <c r="E4" s="4"/>
      <c r="F4" s="4"/>
      <c r="G4" s="4"/>
      <c r="H4" s="4"/>
      <c r="I4" s="4"/>
      <c r="J4" s="4"/>
    </row>
    <row r="5" spans="1:10" ht="23.25">
      <c r="A5" s="1"/>
      <c r="B5" s="2"/>
      <c r="C5" s="3"/>
      <c r="D5" s="5" t="s">
        <v>3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7" t="s">
        <v>4</v>
      </c>
    </row>
    <row r="6" spans="1:11" ht="12" customHeight="1">
      <c r="A6" s="8">
        <v>1</v>
      </c>
      <c r="B6" s="9" t="s">
        <v>5</v>
      </c>
      <c r="C6" s="10" t="s">
        <v>6</v>
      </c>
      <c r="D6" s="11">
        <f>'Środki własne'!C6+'Fund_ gmin_ i pow_'!C6+WFOŚiGW!C6+ANR!C6+'Środ_ inwest_ pryw_'!C6+'Budżet państwa'!C6+FOGR!C6+'Fundusze U_E_'!C6</f>
        <v>47857</v>
      </c>
      <c r="E6" s="12">
        <f>'Środki własne'!D6+'Fund_ gmin_ i pow_'!D6+WFOŚiGW!D6+ANR!D6+'Środ_ inwest_ pryw_'!D6+'Budżet państwa'!D6+FOGR!D6+'Fundusze U_E_'!D6</f>
        <v>4000</v>
      </c>
      <c r="F6" s="12">
        <f>'Środki własne'!E6+'Fund_ gmin_ i pow_'!E6+WFOŚiGW!E6+ANR!E6+'Środ_ inwest_ pryw_'!E6+'Budżet państwa'!E6+FOGR!E6+'Fundusze U_E_'!E6</f>
        <v>1797103</v>
      </c>
      <c r="G6" s="12">
        <f>'Środki własne'!F6+'Fund_ gmin_ i pow_'!F6+WFOŚiGW!F6+ANR!F6+'Środ_ inwest_ pryw_'!F6+'Budżet państwa'!F6+FOGR!F6+'Fundusze U_E_'!F6</f>
        <v>1549372</v>
      </c>
      <c r="H6" s="12">
        <f>'Środki własne'!G6+'Fund_ gmin_ i pow_'!G6+WFOŚiGW!G6+ANR!G6+'Środ_ inwest_ pryw_'!G6+'Budżet państwa'!G6+FOGR!G6+'Fundusze U_E_'!G6</f>
        <v>0</v>
      </c>
      <c r="I6" s="12">
        <f>'Środki własne'!H6+'Fund_ gmin_ i pow_'!H6+WFOŚiGW!H6+ANR!H6+'Środ_ inwest_ pryw_'!H6+'Budżet państwa'!H6+FOGR!H6+'Fundusze U_E_'!H6</f>
        <v>0</v>
      </c>
      <c r="J6" s="13">
        <f aca="true" t="shared" si="0" ref="J6:J38">SUM(D6:I6)</f>
        <v>3398332</v>
      </c>
      <c r="K6" s="14"/>
    </row>
    <row r="7" spans="1:10" s="21" customFormat="1" ht="12" customHeight="1">
      <c r="A7" s="15">
        <v>2</v>
      </c>
      <c r="B7" s="16" t="s">
        <v>7</v>
      </c>
      <c r="C7" s="17" t="s">
        <v>8</v>
      </c>
      <c r="D7" s="18">
        <f>'Środki własne'!C7+'Fund_ gmin_ i pow_'!C7+WFOŚiGW!C7+ANR!C7+'Środ_ inwest_ pryw_'!C7+'Budżet państwa'!C7+FOGR!C7+'Fundusze U_E_'!C7</f>
        <v>1420000</v>
      </c>
      <c r="E7" s="19">
        <f>'Środki własne'!D7+'Fund_ gmin_ i pow_'!D7+WFOŚiGW!D7+ANR!D7+'Środ_ inwest_ pryw_'!D7+'Budżet państwa'!D7+FOGR!D7+'Fundusze U_E_'!D7</f>
        <v>0</v>
      </c>
      <c r="F7" s="19">
        <f>'Środki własne'!E7+'Fund_ gmin_ i pow_'!E7+WFOŚiGW!E7+ANR!E7+'Środ_ inwest_ pryw_'!E7+'Budżet państwa'!E7+FOGR!E7+'Fundusze U_E_'!E7</f>
        <v>0</v>
      </c>
      <c r="G7" s="19">
        <f>'Środki własne'!F7+'Fund_ gmin_ i pow_'!F7+WFOŚiGW!F7+ANR!F7+'Środ_ inwest_ pryw_'!F7+'Budżet państwa'!F7+FOGR!F7+'Fundusze U_E_'!F7</f>
        <v>0</v>
      </c>
      <c r="H7" s="19">
        <f>'Środki własne'!G7+'Fund_ gmin_ i pow_'!G7+WFOŚiGW!G7+ANR!G7+'Środ_ inwest_ pryw_'!G7+'Budżet państwa'!G7+FOGR!G7+'Fundusze U_E_'!G7</f>
        <v>0</v>
      </c>
      <c r="I7" s="19">
        <f>'Środki własne'!H7+'Fund_ gmin_ i pow_'!H7+WFOŚiGW!H7+ANR!H7+'Środ_ inwest_ pryw_'!H7+'Budżet państwa'!H7+FOGR!H7+'Fundusze U_E_'!H7</f>
        <v>0</v>
      </c>
      <c r="J7" s="20">
        <f t="shared" si="0"/>
        <v>1420000</v>
      </c>
    </row>
    <row r="8" spans="1:10" ht="12" customHeight="1">
      <c r="A8" s="22">
        <v>3</v>
      </c>
      <c r="B8" s="23" t="s">
        <v>9</v>
      </c>
      <c r="C8" s="24" t="s">
        <v>10</v>
      </c>
      <c r="D8" s="25">
        <f>'Środki własne'!C8+'Fund_ gmin_ i pow_'!C8+WFOŚiGW!C8+ANR!C8+'Środ_ inwest_ pryw_'!C8+'Budżet państwa'!C8+FOGR!C8+'Fundusze U_E_'!C8</f>
        <v>10980</v>
      </c>
      <c r="E8" s="26">
        <f>'Środki własne'!D8+'Fund_ gmin_ i pow_'!D8+WFOŚiGW!D8+ANR!D8+'Środ_ inwest_ pryw_'!D8+'Budżet państwa'!D8+FOGR!D8+'Fundusze U_E_'!D8</f>
        <v>3000</v>
      </c>
      <c r="F8" s="26">
        <f>'Środki własne'!E8+'Fund_ gmin_ i pow_'!E8+WFOŚiGW!E8+ANR!E8+'Środ_ inwest_ pryw_'!E8+'Budżet państwa'!E8+FOGR!E8+'Fundusze U_E_'!E8</f>
        <v>2956750</v>
      </c>
      <c r="G8" s="26">
        <f>'Środki własne'!F8+'Fund_ gmin_ i pow_'!F8+WFOŚiGW!F8+ANR!F8+'Środ_ inwest_ pryw_'!F8+'Budżet państwa'!F8+FOGR!F8+'Fundusze U_E_'!F8</f>
        <v>0</v>
      </c>
      <c r="H8" s="26">
        <f>'Środki własne'!G8+'Fund_ gmin_ i pow_'!G8+WFOŚiGW!G8+ANR!G8+'Środ_ inwest_ pryw_'!G8+'Budżet państwa'!G8+FOGR!G8+'Fundusze U_E_'!G8</f>
        <v>0</v>
      </c>
      <c r="I8" s="26">
        <f>'Środki własne'!H8+'Fund_ gmin_ i pow_'!H8+WFOŚiGW!H8+ANR!H8+'Środ_ inwest_ pryw_'!H8+'Budżet państwa'!H8+FOGR!H8+'Fundusze U_E_'!H8</f>
        <v>0</v>
      </c>
      <c r="J8" s="27">
        <f t="shared" si="0"/>
        <v>2970730</v>
      </c>
    </row>
    <row r="9" spans="1:10" ht="12" customHeight="1">
      <c r="A9" s="22">
        <v>4</v>
      </c>
      <c r="B9" s="23"/>
      <c r="C9" s="24" t="s">
        <v>11</v>
      </c>
      <c r="D9" s="25">
        <f>'Środki własne'!C9+'Fund_ gmin_ i pow_'!C9+WFOŚiGW!C9+ANR!C9+'Środ_ inwest_ pryw_'!C9+'Budżet państwa'!C9+FOGR!C9+'Fundusze U_E_'!C9</f>
        <v>16533</v>
      </c>
      <c r="E9" s="25">
        <f>'Środki własne'!D9+'Fund_ gmin_ i pow_'!D9+WFOŚiGW!D9+ANR!D9+'Środ_ inwest_ pryw_'!D9+'Budżet państwa'!D9+FOGR!D9+'Fundusze U_E_'!D9</f>
        <v>0</v>
      </c>
      <c r="F9" s="25">
        <f>'Środki własne'!E9+'Fund_ gmin_ i pow_'!E9+WFOŚiGW!E9+ANR!E9+'Środ_ inwest_ pryw_'!E9+'Budżet państwa'!E9+FOGR!E9+'Fundusze U_E_'!E9</f>
        <v>50000</v>
      </c>
      <c r="G9" s="26">
        <f>'Środki własne'!F9+'Fund_ gmin_ i pow_'!F9+WFOŚiGW!F9+ANR!F9+'Środ_ inwest_ pryw_'!F9+'Budżet państwa'!F9+FOGR!F9+'Fundusze U_E_'!F9</f>
        <v>0</v>
      </c>
      <c r="H9" s="26">
        <f>'Środki własne'!G9+'Fund_ gmin_ i pow_'!G9+WFOŚiGW!G9+ANR!G9+'Środ_ inwest_ pryw_'!G9+'Budżet państwa'!G9+FOGR!G9+'Fundusze U_E_'!G9</f>
        <v>0</v>
      </c>
      <c r="I9" s="26">
        <f>'Środki własne'!H9+'Fund_ gmin_ i pow_'!H9+WFOŚiGW!H9+ANR!H9+'Środ_ inwest_ pryw_'!H9+'Budżet państwa'!H9+FOGR!H9+'Fundusze U_E_'!H9</f>
        <v>0</v>
      </c>
      <c r="J9" s="27">
        <f t="shared" si="0"/>
        <v>66533</v>
      </c>
    </row>
    <row r="10" spans="1:10" ht="12" customHeight="1">
      <c r="A10" s="22">
        <v>5</v>
      </c>
      <c r="B10" s="23" t="s">
        <v>12</v>
      </c>
      <c r="C10" s="24" t="s">
        <v>13</v>
      </c>
      <c r="D10" s="25">
        <f>'Środki własne'!C10+'Fund_ gmin_ i pow_'!C10+WFOŚiGW!C10+ANR!C10+'Środ_ inwest_ pryw_'!C10+'Budżet państwa'!C10+FOGR!C10+'Fundusze U_E_'!C10</f>
        <v>130000</v>
      </c>
      <c r="E10" s="26">
        <f>'Środki własne'!D10+'Fund_ gmin_ i pow_'!D10+WFOŚiGW!D10+ANR!D10+'Środ_ inwest_ pryw_'!D10+'Budżet państwa'!D10+FOGR!D10+'Fundusze U_E_'!D10</f>
        <v>56558</v>
      </c>
      <c r="F10" s="26">
        <f>'Środki własne'!E10+'Fund_ gmin_ i pow_'!E10+WFOŚiGW!E10+ANR!E10+'Środ_ inwest_ pryw_'!E10+'Budżet państwa'!E10+FOGR!E10+'Fundusze U_E_'!E10</f>
        <v>60000</v>
      </c>
      <c r="G10" s="26">
        <f>'Środki własne'!F10+'Fund_ gmin_ i pow_'!F10+WFOŚiGW!F10+ANR!F10+'Środ_ inwest_ pryw_'!F10+'Budżet państwa'!F10+FOGR!F10+'Fundusze U_E_'!F10</f>
        <v>4264240</v>
      </c>
      <c r="H10" s="26">
        <f>'Środki własne'!G10+'Fund_ gmin_ i pow_'!G10+WFOŚiGW!G10+ANR!G10+'Środ_ inwest_ pryw_'!G10+'Budżet państwa'!G10+FOGR!G10+'Fundusze U_E_'!G10</f>
        <v>0</v>
      </c>
      <c r="I10" s="26">
        <f>'Środki własne'!H10+'Fund_ gmin_ i pow_'!H10+WFOŚiGW!H10+ANR!H10+'Środ_ inwest_ pryw_'!H10+'Budżet państwa'!H10+FOGR!H10+'Fundusze U_E_'!H10</f>
        <v>0</v>
      </c>
      <c r="J10" s="27">
        <f t="shared" si="0"/>
        <v>4510798</v>
      </c>
    </row>
    <row r="11" spans="1:10" s="21" customFormat="1" ht="12" customHeight="1">
      <c r="A11" s="15">
        <v>6</v>
      </c>
      <c r="B11" s="16" t="s">
        <v>14</v>
      </c>
      <c r="C11" s="17" t="s">
        <v>15</v>
      </c>
      <c r="D11" s="18">
        <f>'Środki własne'!C11+'Fund_ gmin_ i pow_'!C11+WFOŚiGW!C11+ANR!C11+'Środ_ inwest_ pryw_'!C11+'Budżet państwa'!C11+FOGR!C11+'Fundusze U_E_'!C11</f>
        <v>2185000</v>
      </c>
      <c r="E11" s="19">
        <f>'Środki własne'!D11+'Fund_ gmin_ i pow_'!D11+WFOŚiGW!D11+ANR!D11+'Środ_ inwest_ pryw_'!D11+'Budżet państwa'!D11+FOGR!D11+'Fundusze U_E_'!D11</f>
        <v>1295000</v>
      </c>
      <c r="F11" s="19">
        <f>'Środki własne'!E11+'Fund_ gmin_ i pow_'!E11+WFOŚiGW!E11+ANR!E11+'Środ_ inwest_ pryw_'!E11+'Budżet państwa'!E11+FOGR!E11+'Fundusze U_E_'!E11</f>
        <v>0</v>
      </c>
      <c r="G11" s="19">
        <f>'Środki własne'!F11+'Fund_ gmin_ i pow_'!F11+WFOŚiGW!F11+ANR!F11+'Środ_ inwest_ pryw_'!F11+'Budżet państwa'!F11+FOGR!F11+'Fundusze U_E_'!F11</f>
        <v>0</v>
      </c>
      <c r="H11" s="19">
        <f>'Środki własne'!G11+'Fund_ gmin_ i pow_'!G11+WFOŚiGW!G11+ANR!G11+'Środ_ inwest_ pryw_'!G11+'Budżet państwa'!G11+FOGR!G11+'Fundusze U_E_'!G11</f>
        <v>0</v>
      </c>
      <c r="I11" s="19">
        <f>'Środki własne'!H11+'Fund_ gmin_ i pow_'!H11+WFOŚiGW!H11+ANR!H11+'Środ_ inwest_ pryw_'!H11+'Budżet państwa'!H11+FOGR!H11+'Fundusze U_E_'!H11</f>
        <v>0</v>
      </c>
      <c r="J11" s="20">
        <f t="shared" si="0"/>
        <v>3480000</v>
      </c>
    </row>
    <row r="12" spans="1:10" ht="12" customHeight="1">
      <c r="A12" s="22">
        <v>7</v>
      </c>
      <c r="B12" s="23" t="s">
        <v>16</v>
      </c>
      <c r="C12" s="24" t="s">
        <v>17</v>
      </c>
      <c r="D12" s="25">
        <f>'Środki własne'!C12+'Fund_ gmin_ i pow_'!C12+WFOŚiGW!C12+ANR!C12+'Środ_ inwest_ pryw_'!C12+'Budżet państwa'!C12+FOGR!C12+'Fundusze U_E_'!C12</f>
        <v>10189</v>
      </c>
      <c r="E12" s="26">
        <f>'Środki własne'!D12+'Fund_ gmin_ i pow_'!D12+WFOŚiGW!D12+ANR!D12+'Środ_ inwest_ pryw_'!D12+'Budżet państwa'!D12+FOGR!D12+'Fundusze U_E_'!D12</f>
        <v>38729</v>
      </c>
      <c r="F12" s="26">
        <f>'Środki własne'!E12+'Fund_ gmin_ i pow_'!E12+WFOŚiGW!E12+ANR!E12+'Środ_ inwest_ pryw_'!E12+'Budżet państwa'!E12+FOGR!E12+'Fundusze U_E_'!E12</f>
        <v>284100</v>
      </c>
      <c r="G12" s="26">
        <f>'Środki własne'!F12+'Fund_ gmin_ i pow_'!F12+WFOŚiGW!F12+ANR!F12+'Środ_ inwest_ pryw_'!F12+'Budżet państwa'!F12+FOGR!F12+'Fundusze U_E_'!F12</f>
        <v>0</v>
      </c>
      <c r="H12" s="26">
        <f>'Środki własne'!G12+'Fund_ gmin_ i pow_'!G12+WFOŚiGW!G12+ANR!G12+'Środ_ inwest_ pryw_'!G12+'Budżet państwa'!G12+FOGR!G12+'Fundusze U_E_'!G12</f>
        <v>0</v>
      </c>
      <c r="I12" s="26">
        <f>'Środki własne'!H12+'Fund_ gmin_ i pow_'!H12+WFOŚiGW!H12+ANR!H12+'Środ_ inwest_ pryw_'!H12+'Budżet państwa'!H12+FOGR!H12+'Fundusze U_E_'!H12</f>
        <v>0</v>
      </c>
      <c r="J12" s="27">
        <f t="shared" si="0"/>
        <v>333018</v>
      </c>
    </row>
    <row r="13" spans="1:10" ht="12" customHeight="1">
      <c r="A13" s="28">
        <v>8</v>
      </c>
      <c r="B13" s="29" t="s">
        <v>18</v>
      </c>
      <c r="C13" s="24" t="s">
        <v>19</v>
      </c>
      <c r="D13" s="25">
        <f>'Środki własne'!C13+'Fund_ gmin_ i pow_'!C13+WFOŚiGW!C13+ANR!C13+'Środ_ inwest_ pryw_'!C13+'Budżet państwa'!C13+FOGR!C13+'Fundusze U_E_'!C13</f>
        <v>0</v>
      </c>
      <c r="E13" s="26">
        <f>'Środki własne'!D13+'Fund_ gmin_ i pow_'!D13+WFOŚiGW!D13+ANR!D13+'Środ_ inwest_ pryw_'!D13+'Budżet państwa'!D13+FOGR!D13+'Fundusze U_E_'!D13</f>
        <v>0</v>
      </c>
      <c r="F13" s="26">
        <f>'Środki własne'!E13+'Fund_ gmin_ i pow_'!E13+WFOŚiGW!E13+ANR!E13+'Środ_ inwest_ pryw_'!E13+'Budżet państwa'!E13+FOGR!E13+'Fundusze U_E_'!E13</f>
        <v>50000</v>
      </c>
      <c r="G13" s="26">
        <f>'Środki własne'!F13+'Fund_ gmin_ i pow_'!F13+WFOŚiGW!F13+ANR!F13+'Środ_ inwest_ pryw_'!F13+'Budżet państwa'!F13+FOGR!F13+'Fundusze U_E_'!F13</f>
        <v>800000</v>
      </c>
      <c r="H13" s="26">
        <f>'Środki własne'!G13+'Fund_ gmin_ i pow_'!G13+WFOŚiGW!G13+ANR!G13+'Środ_ inwest_ pryw_'!G13+'Budżet państwa'!G13+FOGR!G13+'Fundusze U_E_'!G13</f>
        <v>1200000</v>
      </c>
      <c r="I13" s="26">
        <f>'Środki własne'!H13+'Fund_ gmin_ i pow_'!H13+WFOŚiGW!H13+ANR!H13+'Środ_ inwest_ pryw_'!H13+'Budżet państwa'!H13+FOGR!H13+'Fundusze U_E_'!H13</f>
        <v>0</v>
      </c>
      <c r="J13" s="27">
        <f t="shared" si="0"/>
        <v>2050000</v>
      </c>
    </row>
    <row r="14" spans="1:10" ht="12" customHeight="1">
      <c r="A14" s="22">
        <v>9</v>
      </c>
      <c r="B14" s="23" t="s">
        <v>20</v>
      </c>
      <c r="C14" s="24" t="s">
        <v>21</v>
      </c>
      <c r="D14" s="25">
        <f>'Środki własne'!C14+'Fund_ gmin_ i pow_'!C14+WFOŚiGW!C14+ANR!C14+'Środ_ inwest_ pryw_'!C14+'Budżet państwa'!C14+FOGR!C14+'Fundusze U_E_'!C14</f>
        <v>45000</v>
      </c>
      <c r="E14" s="26">
        <f>'Środki własne'!D14+'Fund_ gmin_ i pow_'!D14+WFOŚiGW!D14+ANR!D14+'Środ_ inwest_ pryw_'!D14+'Budżet państwa'!D14+FOGR!D14+'Fundusze U_E_'!D14</f>
        <v>0</v>
      </c>
      <c r="F14" s="26">
        <f>'Środki własne'!E14+'Fund_ gmin_ i pow_'!E14+WFOŚiGW!E14+ANR!E14+'Środ_ inwest_ pryw_'!E14+'Budżet państwa'!E14+FOGR!E14+'Fundusze U_E_'!E14</f>
        <v>30000</v>
      </c>
      <c r="G14" s="26">
        <f>'Środki własne'!F14+'Fund_ gmin_ i pow_'!F14+WFOŚiGW!F14+ANR!F14+'Środ_ inwest_ pryw_'!F14+'Budżet państwa'!F14+FOGR!F14+'Fundusze U_E_'!F14</f>
        <v>0</v>
      </c>
      <c r="H14" s="26">
        <f>'Środki własne'!G14+'Fund_ gmin_ i pow_'!G14+WFOŚiGW!G14+ANR!G14+'Środ_ inwest_ pryw_'!G14+'Budżet państwa'!G14+FOGR!G14+'Fundusze U_E_'!G14</f>
        <v>0</v>
      </c>
      <c r="I14" s="26">
        <f>'Środki własne'!H14+'Fund_ gmin_ i pow_'!H14+WFOŚiGW!H14+ANR!H14+'Środ_ inwest_ pryw_'!H14+'Budżet państwa'!H14+FOGR!H14+'Fundusze U_E_'!H14</f>
        <v>0</v>
      </c>
      <c r="J14" s="27">
        <f t="shared" si="0"/>
        <v>75000</v>
      </c>
    </row>
    <row r="15" spans="1:10" ht="12" customHeight="1">
      <c r="A15" s="22">
        <v>10</v>
      </c>
      <c r="B15" s="23" t="s">
        <v>22</v>
      </c>
      <c r="C15" s="24" t="s">
        <v>23</v>
      </c>
      <c r="D15" s="25">
        <f>'Środki własne'!C15+'Fund_ gmin_ i pow_'!C15+WFOŚiGW!C15+ANR!C15+'Środ_ inwest_ pryw_'!C15+'Budżet państwa'!C15+FOGR!C15+'Fundusze U_E_'!C15</f>
        <v>32457</v>
      </c>
      <c r="E15" s="26">
        <f>'Środki własne'!D15+'Fund_ gmin_ i pow_'!D15+WFOŚiGW!D15+ANR!D15+'Środ_ inwest_ pryw_'!D15+'Budżet państwa'!D15+FOGR!D15+'Fundusze U_E_'!D15</f>
        <v>705652</v>
      </c>
      <c r="F15" s="26">
        <f>'Środki własne'!E15+'Fund_ gmin_ i pow_'!E15+WFOŚiGW!E15+ANR!E15+'Środ_ inwest_ pryw_'!E15+'Budżet państwa'!E15+FOGR!E15+'Fundusze U_E_'!E15</f>
        <v>0</v>
      </c>
      <c r="G15" s="26">
        <f>'Środki własne'!F15+'Fund_ gmin_ i pow_'!F15+WFOŚiGW!F15+ANR!F15+'Środ_ inwest_ pryw_'!F15+'Budżet państwa'!F15+FOGR!F15+'Fundusze U_E_'!F15</f>
        <v>0</v>
      </c>
      <c r="H15" s="26">
        <f>'Środki własne'!G15+'Fund_ gmin_ i pow_'!G15+WFOŚiGW!G15+ANR!G15+'Środ_ inwest_ pryw_'!G15+'Budżet państwa'!G15+FOGR!G15+'Fundusze U_E_'!G15</f>
        <v>0</v>
      </c>
      <c r="I15" s="26">
        <f>'Środki własne'!H15+'Fund_ gmin_ i pow_'!H15+WFOŚiGW!H15+ANR!H15+'Środ_ inwest_ pryw_'!H15+'Budżet państwa'!H15+FOGR!H15+'Fundusze U_E_'!H15</f>
        <v>0</v>
      </c>
      <c r="J15" s="27">
        <f t="shared" si="0"/>
        <v>738109</v>
      </c>
    </row>
    <row r="16" spans="1:10" ht="12" customHeight="1">
      <c r="A16" s="22">
        <v>11</v>
      </c>
      <c r="B16" s="23" t="s">
        <v>24</v>
      </c>
      <c r="C16" s="24" t="s">
        <v>25</v>
      </c>
      <c r="D16" s="25">
        <f>'Środki własne'!C16+'Fund_ gmin_ i pow_'!C16+WFOŚiGW!C16+ANR!C16+'Środ_ inwest_ pryw_'!C16+'Budżet państwa'!C16+FOGR!C16+'Fundusze U_E_'!C16</f>
        <v>43723</v>
      </c>
      <c r="E16" s="26">
        <f>'Środki własne'!D16+'Fund_ gmin_ i pow_'!D16+WFOŚiGW!D16+ANR!D16+'Środ_ inwest_ pryw_'!D16+'Budżet państwa'!D16+FOGR!D16+'Fundusze U_E_'!D16</f>
        <v>0</v>
      </c>
      <c r="F16" s="26">
        <f>'Środki własne'!E16+'Fund_ gmin_ i pow_'!E16+WFOŚiGW!E16+ANR!E16+'Środ_ inwest_ pryw_'!E16+'Budżet państwa'!E16+FOGR!E16+'Fundusze U_E_'!E16</f>
        <v>0</v>
      </c>
      <c r="G16" s="26">
        <f>'Środki własne'!F16+'Fund_ gmin_ i pow_'!F16+WFOŚiGW!F16+ANR!F16+'Środ_ inwest_ pryw_'!F16+'Budżet państwa'!F16+FOGR!F16+'Fundusze U_E_'!F16</f>
        <v>0</v>
      </c>
      <c r="H16" s="26">
        <f>'Środki własne'!G16+'Fund_ gmin_ i pow_'!G16+WFOŚiGW!G16+ANR!G16+'Środ_ inwest_ pryw_'!G16+'Budżet państwa'!G16+FOGR!G16+'Fundusze U_E_'!G16</f>
        <v>0</v>
      </c>
      <c r="I16" s="26">
        <f>'Środki własne'!H16+'Fund_ gmin_ i pow_'!H16+WFOŚiGW!H16+ANR!H16+'Środ_ inwest_ pryw_'!H16+'Budżet państwa'!H16+FOGR!H16+'Fundusze U_E_'!H16</f>
        <v>0</v>
      </c>
      <c r="J16" s="27">
        <f t="shared" si="0"/>
        <v>43723</v>
      </c>
    </row>
    <row r="17" spans="1:10" ht="12" customHeight="1">
      <c r="A17" s="22">
        <v>12</v>
      </c>
      <c r="B17" s="23" t="s">
        <v>26</v>
      </c>
      <c r="C17" s="24" t="s">
        <v>27</v>
      </c>
      <c r="D17" s="25">
        <f>'Środki własne'!C17+'Fund_ gmin_ i pow_'!C17+WFOŚiGW!C17+ANR!C17+'Środ_ inwest_ pryw_'!C17+'Budżet państwa'!C17+FOGR!C17+'Fundusze U_E_'!C17</f>
        <v>0</v>
      </c>
      <c r="E17" s="26">
        <f>'Środki własne'!D17+'Fund_ gmin_ i pow_'!D17+WFOŚiGW!D17+ANR!D17+'Środ_ inwest_ pryw_'!D17+'Budżet państwa'!D17+FOGR!D17+'Fundusze U_E_'!D17</f>
        <v>0</v>
      </c>
      <c r="F17" s="26">
        <f>'Środki własne'!E17+'Fund_ gmin_ i pow_'!E17+WFOŚiGW!E17+ANR!E17+'Środ_ inwest_ pryw_'!E17+'Budżet państwa'!E17+FOGR!E17+'Fundusze U_E_'!E17</f>
        <v>0</v>
      </c>
      <c r="G17" s="26">
        <f>'Środki własne'!F17+'Fund_ gmin_ i pow_'!F17+WFOŚiGW!F17+ANR!F17+'Środ_ inwest_ pryw_'!F17+'Budżet państwa'!F17+FOGR!F17+'Fundusze U_E_'!F17</f>
        <v>24000</v>
      </c>
      <c r="H17" s="26">
        <f>'Środki własne'!G17+'Fund_ gmin_ i pow_'!G17+WFOŚiGW!G17+ANR!G17+'Środ_ inwest_ pryw_'!G17+'Budżet państwa'!G17+FOGR!G17+'Fundusze U_E_'!G17</f>
        <v>226000</v>
      </c>
      <c r="I17" s="26">
        <f>'Środki własne'!H17+'Fund_ gmin_ i pow_'!H17+WFOŚiGW!H17+ANR!H17+'Środ_ inwest_ pryw_'!H17+'Budżet państwa'!H17+FOGR!H17+'Fundusze U_E_'!H17</f>
        <v>0</v>
      </c>
      <c r="J17" s="27">
        <f t="shared" si="0"/>
        <v>250000</v>
      </c>
    </row>
    <row r="18" spans="1:10" ht="12" customHeight="1">
      <c r="A18" s="22">
        <v>13</v>
      </c>
      <c r="B18" s="23" t="s">
        <v>28</v>
      </c>
      <c r="C18" s="24" t="s">
        <v>29</v>
      </c>
      <c r="D18" s="25">
        <f>'Środki własne'!C18+'Fund_ gmin_ i pow_'!C18+WFOŚiGW!C18+ANR!C18+'Środ_ inwest_ pryw_'!C18+'Budżet państwa'!C18+FOGR!C18+'Fundusze U_E_'!C18</f>
        <v>0</v>
      </c>
      <c r="E18" s="26">
        <f>'Środki własne'!D18+'Fund_ gmin_ i pow_'!D18+WFOŚiGW!D18+ANR!D18+'Środ_ inwest_ pryw_'!D18+'Budżet państwa'!D18+FOGR!D18+'Fundusze U_E_'!D18</f>
        <v>0</v>
      </c>
      <c r="F18" s="26">
        <f>'Środki własne'!E18+'Fund_ gmin_ i pow_'!E18+WFOŚiGW!E18+ANR!E18+'Środ_ inwest_ pryw_'!E18+'Budżet państwa'!E18+FOGR!E18+'Fundusze U_E_'!E18</f>
        <v>0</v>
      </c>
      <c r="G18" s="26">
        <f>'Środki własne'!F18+'Fund_ gmin_ i pow_'!F18+WFOŚiGW!F18+ANR!F18+'Środ_ inwest_ pryw_'!F18+'Budżet państwa'!F18+FOGR!F18+'Fundusze U_E_'!F18</f>
        <v>770000</v>
      </c>
      <c r="H18" s="26">
        <f>'Środki własne'!G18+'Fund_ gmin_ i pow_'!G18+WFOŚiGW!G18+ANR!G18+'Środ_ inwest_ pryw_'!G18+'Budżet państwa'!G18+FOGR!G18+'Fundusze U_E_'!G18</f>
        <v>1230000</v>
      </c>
      <c r="I18" s="26">
        <f>'Środki własne'!H18+'Fund_ gmin_ i pow_'!H18+WFOŚiGW!H18+ANR!H18+'Środ_ inwest_ pryw_'!H18+'Budżet państwa'!H18+FOGR!H18+'Fundusze U_E_'!H18</f>
        <v>0</v>
      </c>
      <c r="J18" s="27">
        <f t="shared" si="0"/>
        <v>2000000</v>
      </c>
    </row>
    <row r="19" spans="1:10" s="30" customFormat="1" ht="12" customHeight="1">
      <c r="A19" s="15">
        <v>14</v>
      </c>
      <c r="B19" s="16" t="s">
        <v>30</v>
      </c>
      <c r="C19" s="17" t="s">
        <v>31</v>
      </c>
      <c r="D19" s="18">
        <f>'Środki własne'!C19+'Fund_ gmin_ i pow_'!C19+WFOŚiGW!C19+ANR!C19+'Środ_ inwest_ pryw_'!C19+'Budżet państwa'!C19+FOGR!C19+'Fundusze U_E_'!C19</f>
        <v>84000</v>
      </c>
      <c r="E19" s="19">
        <f>'Środki własne'!D19+'Fund_ gmin_ i pow_'!D19+WFOŚiGW!D19+ANR!D19+'Środ_ inwest_ pryw_'!D19+'Budżet państwa'!D19+FOGR!D19+'Fundusze U_E_'!D19</f>
        <v>0</v>
      </c>
      <c r="F19" s="19">
        <f>'Środki własne'!E19+'Fund_ gmin_ i pow_'!E19+WFOŚiGW!E19+ANR!E19+'Środ_ inwest_ pryw_'!E19+'Budżet państwa'!E19+FOGR!E19+'Fundusze U_E_'!E19</f>
        <v>0</v>
      </c>
      <c r="G19" s="19">
        <f>'Środki własne'!F19+'Fund_ gmin_ i pow_'!F19+WFOŚiGW!F19+ANR!F19+'Środ_ inwest_ pryw_'!F19+'Budżet państwa'!F19+FOGR!F19+'Fundusze U_E_'!F19</f>
        <v>0</v>
      </c>
      <c r="H19" s="19">
        <f>'Środki własne'!G19+'Fund_ gmin_ i pow_'!G19+WFOŚiGW!G19+ANR!G19+'Środ_ inwest_ pryw_'!G19+'Budżet państwa'!G19+FOGR!G19+'Fundusze U_E_'!G19</f>
        <v>0</v>
      </c>
      <c r="I19" s="19">
        <f>'Środki własne'!H19+'Fund_ gmin_ i pow_'!H19+WFOŚiGW!H19+ANR!H19+'Środ_ inwest_ pryw_'!H19+'Budżet państwa'!H19+FOGR!H19+'Fundusze U_E_'!H19</f>
        <v>0</v>
      </c>
      <c r="J19" s="20">
        <f t="shared" si="0"/>
        <v>84000</v>
      </c>
    </row>
    <row r="20" spans="1:10" ht="12" customHeight="1">
      <c r="A20" s="22">
        <v>15</v>
      </c>
      <c r="B20" s="23" t="s">
        <v>32</v>
      </c>
      <c r="C20" s="24" t="s">
        <v>33</v>
      </c>
      <c r="D20" s="25">
        <f>'Środki własne'!C20+'Fund_ gmin_ i pow_'!C20+WFOŚiGW!C20+ANR!C20+'Środ_ inwest_ pryw_'!C20+'Budżet państwa'!C20+FOGR!C20+'Fundusze U_E_'!C20</f>
        <v>0</v>
      </c>
      <c r="E20" s="26">
        <f>'Środki własne'!D20+'Fund_ gmin_ i pow_'!D20+WFOŚiGW!D20+ANR!D20+'Środ_ inwest_ pryw_'!D20+'Budżet państwa'!D20+FOGR!D20+'Fundusze U_E_'!D20</f>
        <v>0</v>
      </c>
      <c r="F20" s="26">
        <f>'Środki własne'!E20+'Fund_ gmin_ i pow_'!E20+WFOŚiGW!E20+ANR!E20+'Środ_ inwest_ pryw_'!E20+'Budżet państwa'!E20+FOGR!E20+'Fundusze U_E_'!E20</f>
        <v>0</v>
      </c>
      <c r="G20" s="26">
        <f>'Środki własne'!F20+'Fund_ gmin_ i pow_'!F20+WFOŚiGW!F20+ANR!F20+'Środ_ inwest_ pryw_'!F20+'Budżet państwa'!F20+FOGR!F20+'Fundusze U_E_'!F20</f>
        <v>95000</v>
      </c>
      <c r="H20" s="26">
        <f>'Środki własne'!G20+'Fund_ gmin_ i pow_'!G20+WFOŚiGW!G20+ANR!G20+'Środ_ inwest_ pryw_'!G20+'Budżet państwa'!G20+FOGR!G20+'Fundusze U_E_'!G20</f>
        <v>655000</v>
      </c>
      <c r="I20" s="26">
        <f>'Środki własne'!H20+'Fund_ gmin_ i pow_'!H20+WFOŚiGW!H20+ANR!H20+'Środ_ inwest_ pryw_'!H20+'Budżet państwa'!H20+FOGR!H20+'Fundusze U_E_'!H20</f>
        <v>0</v>
      </c>
      <c r="J20" s="27">
        <f t="shared" si="0"/>
        <v>750000</v>
      </c>
    </row>
    <row r="21" spans="1:10" s="21" customFormat="1" ht="12" customHeight="1">
      <c r="A21" s="15">
        <v>16</v>
      </c>
      <c r="B21" s="16" t="s">
        <v>34</v>
      </c>
      <c r="C21" s="17" t="s">
        <v>35</v>
      </c>
      <c r="D21" s="18">
        <f>'Środki własne'!C21+'Fund_ gmin_ i pow_'!C21+WFOŚiGW!C21+ANR!C21+'Środ_ inwest_ pryw_'!C21+'Budżet państwa'!C21+FOGR!C21+'Fundusze U_E_'!C21</f>
        <v>9500</v>
      </c>
      <c r="E21" s="19">
        <f>'Środki własne'!D21+'Fund_ gmin_ i pow_'!D21+WFOŚiGW!D21+ANR!D21+'Środ_ inwest_ pryw_'!D21+'Budżet państwa'!D21+FOGR!D21+'Fundusze U_E_'!D21</f>
        <v>0</v>
      </c>
      <c r="F21" s="19">
        <f>'Środki własne'!E21+'Fund_ gmin_ i pow_'!E21+WFOŚiGW!E21+ANR!E21+'Środ_ inwest_ pryw_'!E21+'Budżet państwa'!E21+FOGR!E21+'Fundusze U_E_'!E21</f>
        <v>25000</v>
      </c>
      <c r="G21" s="19">
        <f>'Środki własne'!F21+'Fund_ gmin_ i pow_'!F21+WFOŚiGW!F21+ANR!F21+'Środ_ inwest_ pryw_'!F21+'Budżet państwa'!F21+FOGR!F21+'Fundusze U_E_'!F21</f>
        <v>75000</v>
      </c>
      <c r="H21" s="19">
        <f>'Środki własne'!G21+'Fund_ gmin_ i pow_'!G21+WFOŚiGW!G21+ANR!G21+'Środ_ inwest_ pryw_'!G21+'Budżet państwa'!G21+FOGR!G21+'Fundusze U_E_'!G21</f>
        <v>0</v>
      </c>
      <c r="I21" s="19">
        <f>'Środki własne'!H21+'Fund_ gmin_ i pow_'!H21+WFOŚiGW!H21+ANR!H21+'Środ_ inwest_ pryw_'!H21+'Budżet państwa'!H21+FOGR!H21+'Fundusze U_E_'!H21</f>
        <v>0</v>
      </c>
      <c r="J21" s="20">
        <f t="shared" si="0"/>
        <v>109500</v>
      </c>
    </row>
    <row r="22" spans="1:10" ht="12" customHeight="1">
      <c r="A22" s="22">
        <v>17</v>
      </c>
      <c r="B22" s="23" t="s">
        <v>36</v>
      </c>
      <c r="C22" s="24" t="s">
        <v>37</v>
      </c>
      <c r="D22" s="25">
        <f>'Środki własne'!C22+'Fund_ gmin_ i pow_'!C22+WFOŚiGW!C22+ANR!C22+'Środ_ inwest_ pryw_'!C22+'Budżet państwa'!C22+FOGR!C22+'Fundusze U_E_'!C22</f>
        <v>845</v>
      </c>
      <c r="E22" s="26">
        <f>'Środki własne'!D22+'Fund_ gmin_ i pow_'!D22+WFOŚiGW!D22+ANR!D22+'Środ_ inwest_ pryw_'!D22+'Budżet państwa'!D22+FOGR!D22+'Fundusze U_E_'!D22</f>
        <v>984</v>
      </c>
      <c r="F22" s="26">
        <f>'Środki własne'!E22+'Fund_ gmin_ i pow_'!E22+WFOŚiGW!E22+ANR!E22+'Środ_ inwest_ pryw_'!E22+'Budżet państwa'!E22+FOGR!E22+'Fundusze U_E_'!E22</f>
        <v>171486</v>
      </c>
      <c r="G22" s="26">
        <f>'Środki własne'!F22+'Fund_ gmin_ i pow_'!F22+WFOŚiGW!F22+ANR!F22+'Środ_ inwest_ pryw_'!F22+'Budżet państwa'!F22+FOGR!F22+'Fundusze U_E_'!F22</f>
        <v>0</v>
      </c>
      <c r="H22" s="26">
        <f>'Środki własne'!G22+'Fund_ gmin_ i pow_'!G22+WFOŚiGW!G22+ANR!G22+'Środ_ inwest_ pryw_'!G22+'Budżet państwa'!G22+FOGR!G22+'Fundusze U_E_'!G22</f>
        <v>0</v>
      </c>
      <c r="I22" s="26">
        <f>'Środki własne'!H22+'Fund_ gmin_ i pow_'!H22+WFOŚiGW!H22+ANR!H22+'Środ_ inwest_ pryw_'!H22+'Budżet państwa'!H22+FOGR!H22+'Fundusze U_E_'!H22</f>
        <v>0</v>
      </c>
      <c r="J22" s="27">
        <f t="shared" si="0"/>
        <v>173315</v>
      </c>
    </row>
    <row r="23" spans="1:10" ht="12" customHeight="1">
      <c r="A23" s="28">
        <v>18</v>
      </c>
      <c r="B23" s="23" t="s">
        <v>38</v>
      </c>
      <c r="C23" s="24" t="s">
        <v>39</v>
      </c>
      <c r="D23" s="25">
        <f>'Środki własne'!C23+'Fund_ gmin_ i pow_'!C23+WFOŚiGW!C23+ANR!C23+'Środ_ inwest_ pryw_'!C23+'Budżet państwa'!C23+FOGR!C23+'Fundusze U_E_'!C23</f>
        <v>14000</v>
      </c>
      <c r="E23" s="26">
        <f>'Środki własne'!D23+'Fund_ gmin_ i pow_'!D23+WFOŚiGW!D23+ANR!D23+'Środ_ inwest_ pryw_'!D23+'Budżet państwa'!D23+FOGR!D23+'Fundusze U_E_'!D23</f>
        <v>16000</v>
      </c>
      <c r="F23" s="26">
        <f>'Środki własne'!E23+'Fund_ gmin_ i pow_'!E23+WFOŚiGW!E23+ANR!E23+'Środ_ inwest_ pryw_'!E23+'Budżet państwa'!E23+FOGR!E23+'Fundusze U_E_'!E23</f>
        <v>0</v>
      </c>
      <c r="G23" s="26">
        <f>'Środki własne'!F23+'Fund_ gmin_ i pow_'!F23+WFOŚiGW!F23+ANR!F23+'Środ_ inwest_ pryw_'!F23+'Budżet państwa'!F23+FOGR!F23+'Fundusze U_E_'!F23</f>
        <v>0</v>
      </c>
      <c r="H23" s="26">
        <f>'Środki własne'!G23+'Fund_ gmin_ i pow_'!G23+WFOŚiGW!G23+ANR!G23+'Środ_ inwest_ pryw_'!G23+'Budżet państwa'!G23+FOGR!G23+'Fundusze U_E_'!G23</f>
        <v>0</v>
      </c>
      <c r="I23" s="26">
        <f>'Środki własne'!H23+'Fund_ gmin_ i pow_'!H23+WFOŚiGW!H23+ANR!H23+'Środ_ inwest_ pryw_'!H23+'Budżet państwa'!H23+FOGR!H23+'Fundusze U_E_'!H23</f>
        <v>0</v>
      </c>
      <c r="J23" s="27">
        <f t="shared" si="0"/>
        <v>30000</v>
      </c>
    </row>
    <row r="24" spans="1:10" ht="12" customHeight="1">
      <c r="A24" s="22">
        <v>19</v>
      </c>
      <c r="B24" s="23" t="s">
        <v>40</v>
      </c>
      <c r="C24" s="24" t="s">
        <v>41</v>
      </c>
      <c r="D24" s="25">
        <f>'Środki własne'!C24+'Fund_ gmin_ i pow_'!C24+WFOŚiGW!C24+ANR!C24+'Środ_ inwest_ pryw_'!C24+'Budżet państwa'!C24+FOGR!C24+'Fundusze U_E_'!C24</f>
        <v>0</v>
      </c>
      <c r="E24" s="26">
        <f>'Środki własne'!D24+'Fund_ gmin_ i pow_'!D24+WFOŚiGW!D24+ANR!D24+'Środ_ inwest_ pryw_'!D24+'Budżet państwa'!D24+FOGR!D24+'Fundusze U_E_'!D24</f>
        <v>0</v>
      </c>
      <c r="F24" s="26">
        <f>'Środki własne'!E24+'Fund_ gmin_ i pow_'!E24+WFOŚiGW!E24+ANR!E24+'Środ_ inwest_ pryw_'!E24+'Budżet państwa'!E24+FOGR!E24+'Fundusze U_E_'!E24</f>
        <v>0</v>
      </c>
      <c r="G24" s="26">
        <f>'Środki własne'!F24+'Fund_ gmin_ i pow_'!F24+WFOŚiGW!F24+ANR!F24+'Środ_ inwest_ pryw_'!F24+'Budżet państwa'!F24+FOGR!F24+'Fundusze U_E_'!F24</f>
        <v>700000</v>
      </c>
      <c r="H24" s="26">
        <f>'Środki własne'!G24+'Fund_ gmin_ i pow_'!G24+WFOŚiGW!G24+ANR!G24+'Środ_ inwest_ pryw_'!G24+'Budżet państwa'!G24+FOGR!G24+'Fundusze U_E_'!G24</f>
        <v>0</v>
      </c>
      <c r="I24" s="26">
        <f>'Środki własne'!H24+'Fund_ gmin_ i pow_'!H24+WFOŚiGW!H24+ANR!H24+'Środ_ inwest_ pryw_'!H24+'Budżet państwa'!H24+FOGR!H24+'Fundusze U_E_'!H24</f>
        <v>0</v>
      </c>
      <c r="J24" s="27">
        <f t="shared" si="0"/>
        <v>700000</v>
      </c>
    </row>
    <row r="25" spans="1:10" ht="12" customHeight="1">
      <c r="A25" s="31">
        <v>20</v>
      </c>
      <c r="B25" s="32"/>
      <c r="C25" s="33" t="s">
        <v>42</v>
      </c>
      <c r="D25" s="25">
        <f>'Środki własne'!C25+'Fund_ gmin_ i pow_'!C25+WFOŚiGW!C25+ANR!C25+'Środ_ inwest_ pryw_'!C25+'Budżet państwa'!C25+FOGR!C25+'Fundusze U_E_'!C25</f>
        <v>0</v>
      </c>
      <c r="E25" s="26">
        <f>'Środki własne'!D25+'Fund_ gmin_ i pow_'!D25+WFOŚiGW!D25+ANR!D25+'Środ_ inwest_ pryw_'!D25+'Budżet państwa'!D25+FOGR!D25+'Fundusze U_E_'!D25</f>
        <v>0</v>
      </c>
      <c r="F25" s="26">
        <f>'Środki własne'!E25+'Fund_ gmin_ i pow_'!E25+WFOŚiGW!E25+ANR!E25+'Środ_ inwest_ pryw_'!E25+'Budżet państwa'!E25+FOGR!E25+'Fundusze U_E_'!E25</f>
        <v>150000</v>
      </c>
      <c r="G25" s="26">
        <f>'Środki własne'!F25+'Fund_ gmin_ i pow_'!F25+WFOŚiGW!F25+ANR!F25+'Środ_ inwest_ pryw_'!F25+'Budżet państwa'!F25+FOGR!F25+'Fundusze U_E_'!F25</f>
        <v>0</v>
      </c>
      <c r="H25" s="26">
        <f>'Środki własne'!G25+'Fund_ gmin_ i pow_'!G25+WFOŚiGW!G25+ANR!G25+'Środ_ inwest_ pryw_'!G25+'Budżet państwa'!G25+FOGR!G25+'Fundusze U_E_'!G25</f>
        <v>0</v>
      </c>
      <c r="I25" s="26">
        <f>'Środki własne'!H25+'Fund_ gmin_ i pow_'!H25+WFOŚiGW!H25+ANR!H25+'Środ_ inwest_ pryw_'!H25+'Budżet państwa'!H25+FOGR!H25+'Fundusze U_E_'!H25</f>
        <v>0</v>
      </c>
      <c r="J25" s="27">
        <f t="shared" si="0"/>
        <v>150000</v>
      </c>
    </row>
    <row r="26" spans="1:10" ht="12" customHeight="1">
      <c r="A26" s="34">
        <v>21</v>
      </c>
      <c r="B26" s="23" t="s">
        <v>43</v>
      </c>
      <c r="C26" s="24" t="s">
        <v>44</v>
      </c>
      <c r="D26" s="25">
        <f>'Środki własne'!C26+'Fund_ gmin_ i pow_'!C26+WFOŚiGW!C26+ANR!C26+'Środ_ inwest_ pryw_'!C26+'Budżet państwa'!C26+FOGR!C26+'Fundusze U_E_'!C26</f>
        <v>0</v>
      </c>
      <c r="E26" s="26">
        <f>'Środki własne'!D26+'Fund_ gmin_ i pow_'!D26+WFOŚiGW!D26+ANR!D26+'Środ_ inwest_ pryw_'!D26+'Budżet państwa'!D26+FOGR!D26+'Fundusze U_E_'!D26</f>
        <v>0</v>
      </c>
      <c r="F26" s="26">
        <f>'Środki własne'!E26+'Fund_ gmin_ i pow_'!E26+WFOŚiGW!E26+ANR!E26+'Środ_ inwest_ pryw_'!E26+'Budżet państwa'!E26+FOGR!E26+'Fundusze U_E_'!E26</f>
        <v>0</v>
      </c>
      <c r="G26" s="26">
        <f>'Środki własne'!F26+'Fund_ gmin_ i pow_'!F26+WFOŚiGW!F26+ANR!F26+'Środ_ inwest_ pryw_'!F26+'Budżet państwa'!F26+FOGR!F26+'Fundusze U_E_'!F26</f>
        <v>20000</v>
      </c>
      <c r="H26" s="26">
        <f>'Środki własne'!G26+'Fund_ gmin_ i pow_'!G26+WFOŚiGW!G26+ANR!G26+'Środ_ inwest_ pryw_'!G26+'Budżet państwa'!G26+FOGR!G26+'Fundusze U_E_'!G26</f>
        <v>180000</v>
      </c>
      <c r="I26" s="26">
        <f>'Środki własne'!H26+'Fund_ gmin_ i pow_'!H26+WFOŚiGW!H26+ANR!H26+'Środ_ inwest_ pryw_'!H26+'Budżet państwa'!H26+FOGR!H26+'Fundusze U_E_'!H26</f>
        <v>0</v>
      </c>
      <c r="J26" s="27">
        <f t="shared" si="0"/>
        <v>200000</v>
      </c>
    </row>
    <row r="27" spans="1:10" ht="12" customHeight="1">
      <c r="A27" s="15">
        <v>22</v>
      </c>
      <c r="B27" s="23" t="s">
        <v>45</v>
      </c>
      <c r="C27" s="24" t="s">
        <v>46</v>
      </c>
      <c r="D27" s="25">
        <f>'Środki własne'!C27+'Fund_ gmin_ i pow_'!C27+WFOŚiGW!C27+ANR!C27+'Środ_ inwest_ pryw_'!C27+'Budżet państwa'!C27+FOGR!C27+'Fundusze U_E_'!C27</f>
        <v>0</v>
      </c>
      <c r="E27" s="26">
        <f>'Środki własne'!D27+'Fund_ gmin_ i pow_'!D27+WFOŚiGW!D27+ANR!D27+'Środ_ inwest_ pryw_'!D27+'Budżet państwa'!D27+FOGR!D27+'Fundusze U_E_'!D27</f>
        <v>48000</v>
      </c>
      <c r="F27" s="26">
        <f>'Środki własne'!E27+'Fund_ gmin_ i pow_'!E27+WFOŚiGW!E27+ANR!E27+'Środ_ inwest_ pryw_'!E27+'Budżet państwa'!E27+FOGR!E27+'Fundusze U_E_'!E27</f>
        <v>200000</v>
      </c>
      <c r="G27" s="26">
        <f>'Środki własne'!F27+'Fund_ gmin_ i pow_'!F27+WFOŚiGW!F27+ANR!F27+'Środ_ inwest_ pryw_'!F27+'Budżet państwa'!F27+FOGR!F27+'Fundusze U_E_'!F27</f>
        <v>0</v>
      </c>
      <c r="H27" s="26">
        <f>'Środki własne'!G27+'Fund_ gmin_ i pow_'!G27+WFOŚiGW!G27+ANR!G27+'Środ_ inwest_ pryw_'!G27+'Budżet państwa'!G27+FOGR!G27+'Fundusze U_E_'!G27</f>
        <v>0</v>
      </c>
      <c r="I27" s="26">
        <f>'Środki własne'!H27+'Fund_ gmin_ i pow_'!H27+WFOŚiGW!H27+ANR!H27+'Środ_ inwest_ pryw_'!H27+'Budżet państwa'!H27+FOGR!H27+'Fundusze U_E_'!H27</f>
        <v>0</v>
      </c>
      <c r="J27" s="27">
        <f t="shared" si="0"/>
        <v>248000</v>
      </c>
    </row>
    <row r="28" spans="1:10" ht="12" customHeight="1">
      <c r="A28" s="34">
        <v>23</v>
      </c>
      <c r="B28" s="23" t="s">
        <v>47</v>
      </c>
      <c r="C28" s="24" t="s">
        <v>48</v>
      </c>
      <c r="D28" s="25">
        <f>'Środki własne'!C28+'Fund_ gmin_ i pow_'!C28+WFOŚiGW!C28+ANR!C28+'Środ_ inwest_ pryw_'!C28+'Budżet państwa'!C28+FOGR!C28+'Fundusze U_E_'!C28</f>
        <v>0</v>
      </c>
      <c r="E28" s="26">
        <f>'Środki własne'!D28+'Fund_ gmin_ i pow_'!D28+WFOŚiGW!D28+ANR!D28+'Środ_ inwest_ pryw_'!D28+'Budżet państwa'!D28+FOGR!D28+'Fundusze U_E_'!D28</f>
        <v>0</v>
      </c>
      <c r="F28" s="26">
        <f>'Środki własne'!E28+'Fund_ gmin_ i pow_'!E28+WFOŚiGW!E28+ANR!E28+'Środ_ inwest_ pryw_'!E28+'Budżet państwa'!E28+FOGR!E28+'Fundusze U_E_'!E28</f>
        <v>0</v>
      </c>
      <c r="G28" s="26">
        <f>'Środki własne'!F28+'Fund_ gmin_ i pow_'!F28+WFOŚiGW!F28+ANR!F28+'Środ_ inwest_ pryw_'!F28+'Budżet państwa'!F28+FOGR!F28+'Fundusze U_E_'!F28</f>
        <v>0</v>
      </c>
      <c r="H28" s="26">
        <f>'Środki własne'!G28+'Fund_ gmin_ i pow_'!G28+WFOŚiGW!G28+ANR!G28+'Środ_ inwest_ pryw_'!G28+'Budżet państwa'!G28+FOGR!G28+'Fundusze U_E_'!G28</f>
        <v>20000</v>
      </c>
      <c r="I28" s="26">
        <f>'Środki własne'!H28+'Fund_ gmin_ i pow_'!H28+WFOŚiGW!H28+ANR!H28+'Środ_ inwest_ pryw_'!H28+'Budżet państwa'!H28+FOGR!H28+'Fundusze U_E_'!H28</f>
        <v>100000</v>
      </c>
      <c r="J28" s="27">
        <f t="shared" si="0"/>
        <v>120000</v>
      </c>
    </row>
    <row r="29" spans="1:10" ht="12" customHeight="1">
      <c r="A29" s="15">
        <v>24</v>
      </c>
      <c r="B29" s="23" t="s">
        <v>49</v>
      </c>
      <c r="C29" s="24" t="s">
        <v>50</v>
      </c>
      <c r="D29" s="25">
        <f>'Środki własne'!C29+'Fund_ gmin_ i pow_'!C29+WFOŚiGW!C29+ANR!C29+'Środ_ inwest_ pryw_'!C29+'Budżet państwa'!C29+FOGR!C29+'Fundusze U_E_'!C29</f>
        <v>0</v>
      </c>
      <c r="E29" s="26">
        <f>'Środki własne'!D29+'Fund_ gmin_ i pow_'!D29+WFOŚiGW!D29+ANR!D29+'Środ_ inwest_ pryw_'!D29+'Budżet państwa'!D29+FOGR!D29+'Fundusze U_E_'!D29</f>
        <v>0</v>
      </c>
      <c r="F29" s="26">
        <f>'Środki własne'!E29+'Fund_ gmin_ i pow_'!E29+WFOŚiGW!E29+ANR!E29+'Środ_ inwest_ pryw_'!E29+'Budżet państwa'!E29+FOGR!E29+'Fundusze U_E_'!E29</f>
        <v>0</v>
      </c>
      <c r="G29" s="26">
        <f>'Środki własne'!F29+'Fund_ gmin_ i pow_'!F29+WFOŚiGW!F29+ANR!F29+'Środ_ inwest_ pryw_'!F29+'Budżet państwa'!F29+FOGR!F29+'Fundusze U_E_'!F29</f>
        <v>200000</v>
      </c>
      <c r="H29" s="26">
        <f>'Środki własne'!G29+'Fund_ gmin_ i pow_'!G29+WFOŚiGW!G29+ANR!G29+'Środ_ inwest_ pryw_'!G29+'Budżet państwa'!G29+FOGR!G29+'Fundusze U_E_'!G29</f>
        <v>100000</v>
      </c>
      <c r="I29" s="26">
        <f>'Środki własne'!H29+'Fund_ gmin_ i pow_'!H29+WFOŚiGW!H29+ANR!H29+'Środ_ inwest_ pryw_'!H29+'Budżet państwa'!H29+FOGR!H29+'Fundusze U_E_'!H29</f>
        <v>0</v>
      </c>
      <c r="J29" s="27">
        <f t="shared" si="0"/>
        <v>300000</v>
      </c>
    </row>
    <row r="30" spans="1:10" ht="12" customHeight="1">
      <c r="A30" s="35">
        <v>25</v>
      </c>
      <c r="B30" s="32" t="s">
        <v>51</v>
      </c>
      <c r="C30" s="33" t="s">
        <v>52</v>
      </c>
      <c r="D30" s="25">
        <f>'Środki własne'!C30+'Fund_ gmin_ i pow_'!C30+WFOŚiGW!C30+ANR!C30+'Środ_ inwest_ pryw_'!C30+'Budżet państwa'!C30+FOGR!C30+'Fundusze U_E_'!C30</f>
        <v>0</v>
      </c>
      <c r="E30" s="26">
        <f>'Środki własne'!D30+'Fund_ gmin_ i pow_'!D30+WFOŚiGW!D30+ANR!D30+'Środ_ inwest_ pryw_'!D30+'Budżet państwa'!D30+FOGR!D30+'Fundusze U_E_'!D30</f>
        <v>189227</v>
      </c>
      <c r="F30" s="26">
        <f>'Środki własne'!E30+'Fund_ gmin_ i pow_'!E30+WFOŚiGW!E30+ANR!E30+'Środ_ inwest_ pryw_'!E30+'Budżet państwa'!E30+FOGR!E30+'Fundusze U_E_'!E30</f>
        <v>0</v>
      </c>
      <c r="G30" s="26">
        <f>'Środki własne'!F30+'Fund_ gmin_ i pow_'!F30+WFOŚiGW!F30+ANR!F30+'Środ_ inwest_ pryw_'!F30+'Budżet państwa'!F30+FOGR!F30+'Fundusze U_E_'!F30</f>
        <v>0</v>
      </c>
      <c r="H30" s="26">
        <f>'Środki własne'!G30+'Fund_ gmin_ i pow_'!G30+WFOŚiGW!G30+ANR!G30+'Środ_ inwest_ pryw_'!G30+'Budżet państwa'!G30+FOGR!G30+'Fundusze U_E_'!G30</f>
        <v>0</v>
      </c>
      <c r="I30" s="26">
        <f>'Środki własne'!H30+'Fund_ gmin_ i pow_'!H30+WFOŚiGW!H30+ANR!H30+'Środ_ inwest_ pryw_'!H30+'Budżet państwa'!H30+FOGR!H30+'Fundusze U_E_'!H30</f>
        <v>0</v>
      </c>
      <c r="J30" s="27">
        <f t="shared" si="0"/>
        <v>189227</v>
      </c>
    </row>
    <row r="31" spans="1:10" ht="12" customHeight="1">
      <c r="A31" s="15">
        <v>26</v>
      </c>
      <c r="B31" s="23" t="s">
        <v>53</v>
      </c>
      <c r="C31" s="24" t="s">
        <v>54</v>
      </c>
      <c r="D31" s="25">
        <f>'Środki własne'!C31+'Fund_ gmin_ i pow_'!C31+WFOŚiGW!C31+ANR!C31+'Środ_ inwest_ pryw_'!C31+'Budżet państwa'!C31+FOGR!C31+'Fundusze U_E_'!C31</f>
        <v>0</v>
      </c>
      <c r="E31" s="26">
        <f>'Środki własne'!D31+'Fund_ gmin_ i pow_'!D31+WFOŚiGW!D31+ANR!D31+'Środ_ inwest_ pryw_'!D31+'Budżet państwa'!D31+FOGR!D31+'Fundusze U_E_'!D31</f>
        <v>0</v>
      </c>
      <c r="F31" s="26">
        <f>'Środki własne'!E31+'Fund_ gmin_ i pow_'!E31+WFOŚiGW!E31+ANR!E31+'Środ_ inwest_ pryw_'!E31+'Budżet państwa'!E31+FOGR!E31+'Fundusze U_E_'!E31</f>
        <v>0</v>
      </c>
      <c r="G31" s="26">
        <f>'Środki własne'!F31+'Fund_ gmin_ i pow_'!F31+WFOŚiGW!F31+ANR!F31+'Środ_ inwest_ pryw_'!F31+'Budżet państwa'!F31+FOGR!F31+'Fundusze U_E_'!F31</f>
        <v>15000</v>
      </c>
      <c r="H31" s="26">
        <f>'Środki własne'!G31+'Fund_ gmin_ i pow_'!G31+WFOŚiGW!G31+ANR!G31+'Środ_ inwest_ pryw_'!G31+'Budżet państwa'!G31+FOGR!G31+'Fundusze U_E_'!G31</f>
        <v>135000</v>
      </c>
      <c r="I31" s="26">
        <f>'Środki własne'!H31+'Fund_ gmin_ i pow_'!H31+WFOŚiGW!H31+ANR!H31+'Środ_ inwest_ pryw_'!H31+'Budżet państwa'!H31+FOGR!H31+'Fundusze U_E_'!H31</f>
        <v>0</v>
      </c>
      <c r="J31" s="27">
        <f t="shared" si="0"/>
        <v>150000</v>
      </c>
    </row>
    <row r="32" spans="1:10" ht="12" customHeight="1">
      <c r="A32" s="34">
        <v>27</v>
      </c>
      <c r="B32" s="23" t="s">
        <v>55</v>
      </c>
      <c r="C32" s="24" t="s">
        <v>56</v>
      </c>
      <c r="D32" s="25">
        <f>'Środki własne'!C32+'Fund_ gmin_ i pow_'!C32+WFOŚiGW!C32+ANR!C32+'Środ_ inwest_ pryw_'!C32+'Budżet państwa'!C32+FOGR!C32+'Fundusze U_E_'!C32</f>
        <v>0</v>
      </c>
      <c r="E32" s="26">
        <f>'Środki własne'!D32+'Fund_ gmin_ i pow_'!D32+WFOŚiGW!D32+ANR!D32+'Środ_ inwest_ pryw_'!D32+'Budżet państwa'!D32+FOGR!D32+'Fundusze U_E_'!D32</f>
        <v>0</v>
      </c>
      <c r="F32" s="26">
        <f>'Środki własne'!E32+'Fund_ gmin_ i pow_'!E32+WFOŚiGW!E32+ANR!E32+'Środ_ inwest_ pryw_'!E32+'Budżet państwa'!E32+FOGR!E32+'Fundusze U_E_'!E32</f>
        <v>0</v>
      </c>
      <c r="G32" s="26">
        <f>'Środki własne'!F32+'Fund_ gmin_ i pow_'!F32+WFOŚiGW!F32+ANR!F32+'Środ_ inwest_ pryw_'!F32+'Budżet państwa'!F32+FOGR!F32+'Fundusze U_E_'!F32</f>
        <v>15000</v>
      </c>
      <c r="H32" s="26">
        <f>'Środki własne'!G32+'Fund_ gmin_ i pow_'!G32+WFOŚiGW!G32+ANR!G32+'Środ_ inwest_ pryw_'!G32+'Budżet państwa'!G32+FOGR!G32+'Fundusze U_E_'!G32</f>
        <v>135000</v>
      </c>
      <c r="I32" s="26">
        <f>'Środki własne'!H32+'Fund_ gmin_ i pow_'!H32+WFOŚiGW!H32+ANR!H32+'Środ_ inwest_ pryw_'!H32+'Budżet państwa'!H32+FOGR!H32+'Fundusze U_E_'!H32</f>
        <v>0</v>
      </c>
      <c r="J32" s="27">
        <f t="shared" si="0"/>
        <v>150000</v>
      </c>
    </row>
    <row r="33" spans="1:10" ht="12" customHeight="1">
      <c r="A33" s="15">
        <v>28</v>
      </c>
      <c r="B33" s="23" t="s">
        <v>57</v>
      </c>
      <c r="C33" s="24" t="s">
        <v>58</v>
      </c>
      <c r="D33" s="25">
        <f>'Środki własne'!C33+'Fund_ gmin_ i pow_'!C33+WFOŚiGW!C33+ANR!C33+'Środ_ inwest_ pryw_'!C33+'Budżet państwa'!C33+FOGR!C33+'Fundusze U_E_'!C33</f>
        <v>0</v>
      </c>
      <c r="E33" s="26">
        <f>'Środki własne'!D33+'Fund_ gmin_ i pow_'!D33+WFOŚiGW!D33+ANR!D33+'Środ_ inwest_ pryw_'!D33+'Budżet państwa'!D33+FOGR!D33+'Fundusze U_E_'!D33</f>
        <v>0</v>
      </c>
      <c r="F33" s="26">
        <f>'Środki własne'!E33+'Fund_ gmin_ i pow_'!E33+WFOŚiGW!E33+ANR!E33+'Środ_ inwest_ pryw_'!E33+'Budżet państwa'!E33+FOGR!E33+'Fundusze U_E_'!E33</f>
        <v>0</v>
      </c>
      <c r="G33" s="26">
        <f>'Środki własne'!F33+'Fund_ gmin_ i pow_'!F33+WFOŚiGW!F33+ANR!F33+'Środ_ inwest_ pryw_'!F33+'Budżet państwa'!F33+FOGR!F33+'Fundusze U_E_'!F33</f>
        <v>0</v>
      </c>
      <c r="H33" s="26">
        <f>'Środki własne'!G33+'Fund_ gmin_ i pow_'!G33+WFOŚiGW!G33+ANR!G33+'Środ_ inwest_ pryw_'!G33+'Budżet państwa'!G33+FOGR!G33+'Fundusze U_E_'!G33</f>
        <v>20000</v>
      </c>
      <c r="I33" s="26">
        <f>'Środki własne'!H33+'Fund_ gmin_ i pow_'!H33+WFOŚiGW!H33+ANR!H33+'Środ_ inwest_ pryw_'!H33+'Budżet państwa'!H33+FOGR!H33+'Fundusze U_E_'!H33</f>
        <v>100000</v>
      </c>
      <c r="J33" s="27">
        <f t="shared" si="0"/>
        <v>120000</v>
      </c>
    </row>
    <row r="34" spans="1:10" s="36" customFormat="1" ht="12" customHeight="1">
      <c r="A34" s="15">
        <v>29</v>
      </c>
      <c r="B34" s="23" t="s">
        <v>59</v>
      </c>
      <c r="C34" s="24" t="s">
        <v>60</v>
      </c>
      <c r="D34" s="25">
        <f>'Środki własne'!C34+'Fund_ gmin_ i pow_'!C34+WFOŚiGW!C34+ANR!C34+'Środ_ inwest_ pryw_'!C34+'Budżet państwa'!C34+FOGR!C34+'Fundusze U_E_'!C34</f>
        <v>0</v>
      </c>
      <c r="E34" s="26">
        <f>'Środki własne'!D34+'Fund_ gmin_ i pow_'!D34+WFOŚiGW!D34+ANR!D34+'Środ_ inwest_ pryw_'!D34+'Budżet państwa'!D34+FOGR!D34+'Fundusze U_E_'!D34</f>
        <v>0</v>
      </c>
      <c r="F34" s="26">
        <f>'Środki własne'!E34+'Fund_ gmin_ i pow_'!E34+WFOŚiGW!E34+ANR!E34+'Środ_ inwest_ pryw_'!E34+'Budżet państwa'!E34+FOGR!E34+'Fundusze U_E_'!E34</f>
        <v>0</v>
      </c>
      <c r="G34" s="26">
        <f>'Środki własne'!F34+'Fund_ gmin_ i pow_'!F34+WFOŚiGW!F34+ANR!F34+'Środ_ inwest_ pryw_'!F34+'Budżet państwa'!F34+FOGR!F34+'Fundusze U_E_'!F34</f>
        <v>0</v>
      </c>
      <c r="H34" s="26">
        <f>'Środki własne'!G34+'Fund_ gmin_ i pow_'!G34+WFOŚiGW!G34+ANR!G34+'Środ_ inwest_ pryw_'!G34+'Budżet państwa'!G34+FOGR!G34+'Fundusze U_E_'!G34</f>
        <v>34000</v>
      </c>
      <c r="I34" s="26">
        <f>'Środki własne'!H34+'Fund_ gmin_ i pow_'!H34+WFOŚiGW!H34+ANR!H34+'Środ_ inwest_ pryw_'!H34+'Budżet państwa'!H34+FOGR!H34+'Fundusze U_E_'!H34</f>
        <v>396000</v>
      </c>
      <c r="J34" s="27">
        <f t="shared" si="0"/>
        <v>430000</v>
      </c>
    </row>
    <row r="35" spans="1:10" s="36" customFormat="1" ht="12" customHeight="1">
      <c r="A35" s="35">
        <v>30</v>
      </c>
      <c r="B35" s="32" t="s">
        <v>61</v>
      </c>
      <c r="C35" s="33" t="s">
        <v>62</v>
      </c>
      <c r="D35" s="25">
        <f>'Środki własne'!C35+'Fund_ gmin_ i pow_'!C35+WFOŚiGW!C35+ANR!C35+'Środ_ inwest_ pryw_'!C35+'Budżet państwa'!C35+FOGR!C35+'Fundusze U_E_'!C35</f>
        <v>0</v>
      </c>
      <c r="E35" s="26">
        <f>'Środki własne'!D35+'Fund_ gmin_ i pow_'!D35+WFOŚiGW!D35+ANR!D35+'Środ_ inwest_ pryw_'!D35+'Budżet państwa'!D35+FOGR!D35+'Fundusze U_E_'!D35</f>
        <v>7000</v>
      </c>
      <c r="F35" s="26">
        <f>'Środki własne'!E35+'Fund_ gmin_ i pow_'!E35+WFOŚiGW!E35+ANR!E35+'Środ_ inwest_ pryw_'!E35+'Budżet państwa'!E35+FOGR!E35+'Fundusze U_E_'!E35</f>
        <v>50000</v>
      </c>
      <c r="G35" s="26">
        <f>'Środki własne'!F35+'Fund_ gmin_ i pow_'!F35+WFOŚiGW!F35+ANR!F35+'Środ_ inwest_ pryw_'!F35+'Budżet państwa'!F35+FOGR!F35+'Fundusze U_E_'!F35</f>
        <v>100000</v>
      </c>
      <c r="H35" s="26">
        <f>'Środki własne'!G35+'Fund_ gmin_ i pow_'!G35+WFOŚiGW!G35+ANR!G35+'Środ_ inwest_ pryw_'!G35+'Budżet państwa'!G35+FOGR!G35+'Fundusze U_E_'!G35</f>
        <v>0</v>
      </c>
      <c r="I35" s="26">
        <f>'Środki własne'!H35+'Fund_ gmin_ i pow_'!H35+WFOŚiGW!H35+ANR!H35+'Środ_ inwest_ pryw_'!H35+'Budżet państwa'!H35+FOGR!H35+'Fundusze U_E_'!H35</f>
        <v>0</v>
      </c>
      <c r="J35" s="27">
        <f t="shared" si="0"/>
        <v>157000</v>
      </c>
    </row>
    <row r="36" spans="1:10" s="36" customFormat="1" ht="12" customHeight="1">
      <c r="A36" s="15">
        <v>31</v>
      </c>
      <c r="B36" s="23" t="s">
        <v>63</v>
      </c>
      <c r="C36" s="24" t="s">
        <v>64</v>
      </c>
      <c r="D36" s="25">
        <f>'Środki własne'!C36+'Fund_ gmin_ i pow_'!C36+WFOŚiGW!C36+ANR!C36+'Środ_ inwest_ pryw_'!C36+'Budżet państwa'!C36+FOGR!C36+'Fundusze U_E_'!C36</f>
        <v>20000</v>
      </c>
      <c r="E36" s="26">
        <f>'Środki własne'!D36+'Fund_ gmin_ i pow_'!D36+WFOŚiGW!D36+ANR!D36+'Środ_ inwest_ pryw_'!D36+'Budżet państwa'!D36+FOGR!D36+'Fundusze U_E_'!D36</f>
        <v>0</v>
      </c>
      <c r="F36" s="26">
        <f>'Środki własne'!E36+'Fund_ gmin_ i pow_'!E36+WFOŚiGW!E36+ANR!E36+'Środ_ inwest_ pryw_'!E36+'Budżet państwa'!E36+FOGR!E36+'Fundusze U_E_'!E36</f>
        <v>0</v>
      </c>
      <c r="G36" s="26">
        <f>'Środki własne'!F36+'Fund_ gmin_ i pow_'!F36+WFOŚiGW!F36+ANR!F36+'Środ_ inwest_ pryw_'!F36+'Budżet państwa'!F36+FOGR!F36+'Fundusze U_E_'!F36</f>
        <v>0</v>
      </c>
      <c r="H36" s="26">
        <f>'Środki własne'!G36+'Fund_ gmin_ i pow_'!G36+WFOŚiGW!G36+ANR!G36+'Środ_ inwest_ pryw_'!G36+'Budżet państwa'!G36+FOGR!G36+'Fundusze U_E_'!G36</f>
        <v>0</v>
      </c>
      <c r="I36" s="26">
        <f>'Środki własne'!H36+'Fund_ gmin_ i pow_'!H36+WFOŚiGW!H36+ANR!H36+'Środ_ inwest_ pryw_'!H36+'Budżet państwa'!H36+FOGR!H36+'Fundusze U_E_'!H36</f>
        <v>0</v>
      </c>
      <c r="J36" s="27">
        <f t="shared" si="0"/>
        <v>20000</v>
      </c>
    </row>
    <row r="37" spans="1:10" s="39" customFormat="1" ht="12" customHeight="1">
      <c r="A37" s="35">
        <v>32</v>
      </c>
      <c r="B37" s="37" t="s">
        <v>65</v>
      </c>
      <c r="C37" s="38" t="s">
        <v>66</v>
      </c>
      <c r="D37" s="19">
        <f>'Środki własne'!C37+'Fund_ gmin_ i pow_'!C37+WFOŚiGW!C37+ANR!C37+'Środ_ inwest_ pryw_'!C37+'Budżet państwa'!C37+FOGR!C37+'Fundusze U_E_'!C37</f>
        <v>20400</v>
      </c>
      <c r="E37" s="19">
        <f>'Środki własne'!D37+'Fund_ gmin_ i pow_'!D37+WFOŚiGW!D37+ANR!D37+'Środ_ inwest_ pryw_'!D37+'Budżet państwa'!D37+FOGR!D37+'Fundusze U_E_'!D37</f>
        <v>80000</v>
      </c>
      <c r="F37" s="19">
        <f>'Środki własne'!E37+'Fund_ gmin_ i pow_'!E37+WFOŚiGW!E37+ANR!E37+'Środ_ inwest_ pryw_'!E37+'Budżet państwa'!E37+FOGR!E37+'Fundusze U_E_'!E37</f>
        <v>130000</v>
      </c>
      <c r="G37" s="19">
        <f>'Środki własne'!F37+'Fund_ gmin_ i pow_'!F37+WFOŚiGW!F37+ANR!F37+'Środ_ inwest_ pryw_'!F37+'Budżet państwa'!F37+FOGR!F37+'Fundusze U_E_'!F37</f>
        <v>130000</v>
      </c>
      <c r="H37" s="19">
        <f>'Środki własne'!G37+'Fund_ gmin_ i pow_'!G37+WFOŚiGW!G37+ANR!G37+'Środ_ inwest_ pryw_'!G37+'Budżet państwa'!G37+FOGR!G37+'Fundusze U_E_'!G37</f>
        <v>130000</v>
      </c>
      <c r="I37" s="19">
        <f>'Środki własne'!H37+'Fund_ gmin_ i pow_'!H37+WFOŚiGW!H37+ANR!H37+'Środ_ inwest_ pryw_'!H37+'Budżet państwa'!H37+FOGR!H37+'Fundusze U_E_'!H37</f>
        <v>130000</v>
      </c>
      <c r="J37" s="20">
        <f t="shared" si="0"/>
        <v>620400</v>
      </c>
    </row>
    <row r="38" spans="1:10" s="36" customFormat="1" ht="12" customHeight="1">
      <c r="A38" s="15">
        <v>33</v>
      </c>
      <c r="B38" s="23" t="s">
        <v>67</v>
      </c>
      <c r="C38" s="24" t="s">
        <v>68</v>
      </c>
      <c r="D38" s="25">
        <f>'Środki własne'!C38+'Fund_ gmin_ i pow_'!C38+WFOŚiGW!C38+ANR!C38+'Środ_ inwest_ pryw_'!C38+'Budżet państwa'!C38+FOGR!C38+'Fundusze U_E_'!C38</f>
        <v>0</v>
      </c>
      <c r="E38" s="26">
        <f>'Środki własne'!D38+'Fund_ gmin_ i pow_'!D38+WFOŚiGW!D38+ANR!D38+'Środ_ inwest_ pryw_'!D38+'Budżet państwa'!D38+FOGR!D38+'Fundusze U_E_'!D38</f>
        <v>0</v>
      </c>
      <c r="F38" s="26">
        <f>'Środki własne'!E38+'Fund_ gmin_ i pow_'!E38+WFOŚiGW!E38+ANR!E38+'Środ_ inwest_ pryw_'!E38+'Budżet państwa'!E38+FOGR!E38+'Fundusze U_E_'!E38</f>
        <v>0</v>
      </c>
      <c r="G38" s="26">
        <f>'Środki własne'!F38+'Fund_ gmin_ i pow_'!F38+WFOŚiGW!F38+ANR!F38+'Środ_ inwest_ pryw_'!F38+'Budżet państwa'!F38+FOGR!F38+'Fundusze U_E_'!F38</f>
        <v>100000</v>
      </c>
      <c r="H38" s="26">
        <f>'Środki własne'!G38+'Fund_ gmin_ i pow_'!G38+WFOŚiGW!G38+ANR!G38+'Środ_ inwest_ pryw_'!G38+'Budżet państwa'!G38+FOGR!G38+'Fundusze U_E_'!G38</f>
        <v>180000</v>
      </c>
      <c r="I38" s="26">
        <f>'Środki własne'!H38+'Fund_ gmin_ i pow_'!H38+WFOŚiGW!H38+ANR!H38+'Środ_ inwest_ pryw_'!H38+'Budżet państwa'!H38+FOGR!H38+'Fundusze U_E_'!H38</f>
        <v>0</v>
      </c>
      <c r="J38" s="27">
        <f t="shared" si="0"/>
        <v>280000</v>
      </c>
    </row>
    <row r="39" spans="1:10" s="36" customFormat="1" ht="12" customHeight="1">
      <c r="A39" s="35">
        <v>34</v>
      </c>
      <c r="B39" s="40" t="s">
        <v>69</v>
      </c>
      <c r="C39" s="41" t="s">
        <v>70</v>
      </c>
      <c r="D39" s="25">
        <f>'Środki własne'!C39+'Fund_ gmin_ i pow_'!C39+WFOŚiGW!C39+ANR!C39+'Środ_ inwest_ pryw_'!C39+'Budżet państwa'!C39+FOGR!C39+'Fundusze U_E_'!C39</f>
        <v>0</v>
      </c>
      <c r="E39" s="26">
        <f>'Środki własne'!D39+'Fund_ gmin_ i pow_'!D39+WFOŚiGW!D39+ANR!D39+'Środ_ inwest_ pryw_'!D39+'Budżet państwa'!D39+FOGR!D39+'Fundusze U_E_'!D39</f>
        <v>12000</v>
      </c>
      <c r="F39" s="26">
        <f>'Środki własne'!E39+'Fund_ gmin_ i pow_'!E39+WFOŚiGW!E39+ANR!E39+'Środ_ inwest_ pryw_'!E39+'Budżet państwa'!E39+FOGR!E39+'Fundusze U_E_'!E39</f>
        <v>302700</v>
      </c>
      <c r="G39" s="26">
        <f>'Środki własne'!F39+'Fund_ gmin_ i pow_'!F39+WFOŚiGW!F39+ANR!F39+'Środ_ inwest_ pryw_'!F39+'Budżet państwa'!F39+FOGR!F39+'Fundusze U_E_'!F39</f>
        <v>0</v>
      </c>
      <c r="H39" s="26">
        <f>'Środki własne'!G39+'Fund_ gmin_ i pow_'!G39+WFOŚiGW!G39+ANR!G39+'Środ_ inwest_ pryw_'!G39+'Budżet państwa'!G39+FOGR!G39+'Fundusze U_E_'!G39</f>
        <v>0</v>
      </c>
      <c r="I39" s="26">
        <f>'Środki własne'!H39+'Fund_ gmin_ i pow_'!H39+WFOŚiGW!H39+ANR!H39+'Środ_ inwest_ pryw_'!H39+'Budżet państwa'!H39+FOGR!H39+'Fundusze U_E_'!H39</f>
        <v>0</v>
      </c>
      <c r="J39" s="27">
        <f>SUM(D39:I39)</f>
        <v>314700</v>
      </c>
    </row>
    <row r="40" spans="1:10" s="36" customFormat="1" ht="12" customHeight="1">
      <c r="A40" s="15">
        <v>35</v>
      </c>
      <c r="B40" s="42" t="s">
        <v>71</v>
      </c>
      <c r="C40" s="43" t="s">
        <v>72</v>
      </c>
      <c r="D40" s="25">
        <f>'Środki własne'!C40+'Fund_ gmin_ i pow_'!C40+WFOŚiGW!C40+ANR!C40+'Środ_ inwest_ pryw_'!C40+'Budżet państwa'!C40+FOGR!C40+'Fundusze U_E_'!C40</f>
        <v>0</v>
      </c>
      <c r="E40" s="26">
        <f>'Środki własne'!D40+'Fund_ gmin_ i pow_'!D40+WFOŚiGW!D40+ANR!D40+'Środ_ inwest_ pryw_'!D40+'Budżet państwa'!D40+FOGR!D40+'Fundusze U_E_'!D40</f>
        <v>22000</v>
      </c>
      <c r="F40" s="26">
        <f>'Środki własne'!E40+'Fund_ gmin_ i pow_'!E40+WFOŚiGW!E40+ANR!E40+'Środ_ inwest_ pryw_'!E40+'Budżet państwa'!E40+FOGR!E40+'Fundusze U_E_'!E40</f>
        <v>0</v>
      </c>
      <c r="G40" s="26">
        <f>'Środki własne'!F40+'Fund_ gmin_ i pow_'!F40+WFOŚiGW!F40+ANR!F40+'Środ_ inwest_ pryw_'!F40+'Budżet państwa'!F40+FOGR!F40+'Fundusze U_E_'!F40</f>
        <v>1866614</v>
      </c>
      <c r="H40" s="26">
        <f>'Środki własne'!G40+'Fund_ gmin_ i pow_'!G40+WFOŚiGW!G40+ANR!G40+'Środ_ inwest_ pryw_'!G40+'Budżet państwa'!G40+FOGR!G40+'Fundusze U_E_'!G40</f>
        <v>0</v>
      </c>
      <c r="I40" s="26">
        <f>'Środki własne'!H40+'Fund_ gmin_ i pow_'!H40+WFOŚiGW!H40+ANR!H40+'Środ_ inwest_ pryw_'!H40+'Budżet państwa'!H40+FOGR!H40+'Fundusze U_E_'!H40</f>
        <v>0</v>
      </c>
      <c r="J40" s="27">
        <f>SUM(D40:I40)</f>
        <v>1888614</v>
      </c>
    </row>
    <row r="41" spans="1:10" s="36" customFormat="1" ht="12" customHeight="1">
      <c r="A41" s="35">
        <v>36</v>
      </c>
      <c r="B41" s="44" t="s">
        <v>73</v>
      </c>
      <c r="C41" s="41" t="s">
        <v>74</v>
      </c>
      <c r="D41" s="25">
        <f>'Środki własne'!C41+'Fund_ gmin_ i pow_'!C41+WFOŚiGW!C41+ANR!C41+'Środ_ inwest_ pryw_'!C41+'Budżet państwa'!C41+FOGR!C41+'Fundusze U_E_'!C41</f>
        <v>0</v>
      </c>
      <c r="E41" s="26">
        <f>'Środki własne'!D41+'Fund_ gmin_ i pow_'!D41+WFOŚiGW!D41+ANR!D41+'Środ_ inwest_ pryw_'!D41+'Budżet państwa'!D41+FOGR!D41+'Fundusze U_E_'!D41</f>
        <v>3000</v>
      </c>
      <c r="F41" s="26">
        <f>'Środki własne'!E41+'Fund_ gmin_ i pow_'!E41+WFOŚiGW!E41+ANR!E41+'Środ_ inwest_ pryw_'!E41+'Budżet państwa'!E41+FOGR!E41+'Fundusze U_E_'!E41</f>
        <v>560000</v>
      </c>
      <c r="G41" s="26">
        <f>'Środki własne'!F41+'Fund_ gmin_ i pow_'!F41+WFOŚiGW!F41+ANR!F41+'Środ_ inwest_ pryw_'!F41+'Budżet państwa'!F41+FOGR!F41+'Fundusze U_E_'!F41</f>
        <v>0</v>
      </c>
      <c r="H41" s="26">
        <f>'Środki własne'!G41+'Fund_ gmin_ i pow_'!G41+WFOŚiGW!G41+ANR!G41+'Środ_ inwest_ pryw_'!G41+'Budżet państwa'!G41+FOGR!G41+'Fundusze U_E_'!G41</f>
        <v>0</v>
      </c>
      <c r="I41" s="26">
        <f>'Środki własne'!H41+'Fund_ gmin_ i pow_'!H41+WFOŚiGW!H41+ANR!H41+'Środ_ inwest_ pryw_'!H41+'Budżet państwa'!H41+FOGR!H41+'Fundusze U_E_'!H41</f>
        <v>0</v>
      </c>
      <c r="J41" s="27">
        <f>SUM(D41:I41)</f>
        <v>563000</v>
      </c>
    </row>
    <row r="42" spans="1:10" s="36" customFormat="1" ht="12" customHeight="1">
      <c r="A42" s="35">
        <v>37</v>
      </c>
      <c r="B42" s="44" t="s">
        <v>75</v>
      </c>
      <c r="C42" s="41" t="s">
        <v>76</v>
      </c>
      <c r="D42" s="25">
        <f>'Środki własne'!C42+'Fund_ gmin_ i pow_'!C42+WFOŚiGW!C42+ANR!C42+'Środ_ inwest_ pryw_'!C42+'Budżet państwa'!C42+FOGR!C42+'Fundusze U_E_'!C42</f>
        <v>0</v>
      </c>
      <c r="E42" s="26">
        <f>'Środki własne'!D42+'Fund_ gmin_ i pow_'!D42+WFOŚiGW!D42+ANR!D42+'Środ_ inwest_ pryw_'!D42+'Budżet państwa'!D42+FOGR!D42+'Fundusze U_E_'!D42</f>
        <v>25000</v>
      </c>
      <c r="F42" s="26">
        <f>'Środki własne'!E42+'Fund_ gmin_ i pow_'!E42+WFOŚiGW!E42+ANR!E42+'Środ_ inwest_ pryw_'!E42+'Budżet państwa'!E42+FOGR!E42+'Fundusze U_E_'!E42</f>
        <v>0</v>
      </c>
      <c r="G42" s="26">
        <f>'Środki własne'!F42+'Fund_ gmin_ i pow_'!F42+WFOŚiGW!F42+ANR!F42+'Środ_ inwest_ pryw_'!F42+'Budżet państwa'!F42+FOGR!F42+'Fundusze U_E_'!F42</f>
        <v>0</v>
      </c>
      <c r="H42" s="26">
        <f>'Środki własne'!G42+'Fund_ gmin_ i pow_'!G42+WFOŚiGW!G42+ANR!G42+'Środ_ inwest_ pryw_'!G42+'Budżet państwa'!G42+FOGR!G42+'Fundusze U_E_'!G42</f>
        <v>0</v>
      </c>
      <c r="I42" s="26">
        <f>'Środki własne'!H42+'Fund_ gmin_ i pow_'!H42+WFOŚiGW!H42+ANR!H42+'Środ_ inwest_ pryw_'!H42+'Budżet państwa'!H42+FOGR!H42+'Fundusze U_E_'!H42</f>
        <v>0</v>
      </c>
      <c r="J42" s="27">
        <f>SUM(D42:I42)</f>
        <v>25000</v>
      </c>
    </row>
    <row r="43" spans="1:10" s="36" customFormat="1" ht="12" customHeight="1">
      <c r="A43" s="45">
        <v>38</v>
      </c>
      <c r="B43" s="46"/>
      <c r="C43" s="47" t="s">
        <v>77</v>
      </c>
      <c r="D43" s="25">
        <f>'Środki własne'!C43+'Fund_ gmin_ i pow_'!C43+WFOŚiGW!C43+ANR!C43+'Środ_ inwest_ pryw_'!C43+'Budżet państwa'!C43+FOGR!C43+'Fundusze U_E_'!C43</f>
        <v>0</v>
      </c>
      <c r="E43" s="26">
        <f>'Środki własne'!D43+'Fund_ gmin_ i pow_'!D43+WFOŚiGW!D43+ANR!D43+'Środ_ inwest_ pryw_'!D43+'Budżet państwa'!D43+FOGR!D43+'Fundusze U_E_'!D43</f>
        <v>0</v>
      </c>
      <c r="F43" s="26">
        <f>'Środki własne'!E43+'Fund_ gmin_ i pow_'!E43+WFOŚiGW!E43+ANR!E43+'Środ_ inwest_ pryw_'!E43+'Budżet państwa'!E43+FOGR!E43+'Fundusze U_E_'!E43</f>
        <v>60000</v>
      </c>
      <c r="G43" s="26">
        <f>'Środki własne'!F43+'Fund_ gmin_ i pow_'!F43+WFOŚiGW!F43+ANR!F43+'Środ_ inwest_ pryw_'!F43+'Budżet państwa'!F43+FOGR!F43+'Fundusze U_E_'!F43</f>
        <v>0</v>
      </c>
      <c r="H43" s="26">
        <f>'Środki własne'!G43+'Fund_ gmin_ i pow_'!G43+WFOŚiGW!G43+ANR!G43+'Środ_ inwest_ pryw_'!G43+'Budżet państwa'!G43+FOGR!G43+'Fundusze U_E_'!G43</f>
        <v>0</v>
      </c>
      <c r="I43" s="26">
        <f>'Środki własne'!H43+'Fund_ gmin_ i pow_'!H43+WFOŚiGW!H43+ANR!H43+'Środ_ inwest_ pryw_'!H43+'Budżet państwa'!H43+FOGR!H43+'Fundusze U_E_'!H43</f>
        <v>0</v>
      </c>
      <c r="J43" s="27">
        <f>'Środki własne'!I43+'Fund_ gmin_ i pow_'!I43+WFOŚiGW!I43+ANR!I43+'Środ_ inwest_ pryw_'!I43+'Budżet państwa'!I43+FOGR!I43+'Fundusze U_E_'!I43</f>
        <v>60000</v>
      </c>
    </row>
    <row r="44" spans="1:10" s="36" customFormat="1" ht="12" customHeight="1">
      <c r="A44" s="35">
        <v>39</v>
      </c>
      <c r="B44" s="48"/>
      <c r="C44" s="47" t="s">
        <v>78</v>
      </c>
      <c r="D44" s="25">
        <f>'Środki własne'!C44+'Fund_ gmin_ i pow_'!C44+WFOŚiGW!C44+ANR!C44+'Środ_ inwest_ pryw_'!C44+'Budżet państwa'!C44+FOGR!C44+'Fundusze U_E_'!C44</f>
        <v>0</v>
      </c>
      <c r="E44" s="26">
        <f>'Środki własne'!D44+'Fund_ gmin_ i pow_'!D44+WFOŚiGW!D44+ANR!D44+'Środ_ inwest_ pryw_'!D44+'Budżet państwa'!D44+FOGR!D44+'Fundusze U_E_'!D44</f>
        <v>0</v>
      </c>
      <c r="F44" s="26">
        <f>'Środki własne'!E44+'Fund_ gmin_ i pow_'!E44+WFOŚiGW!E44+ANR!E44+'Środ_ inwest_ pryw_'!E44+'Budżet państwa'!E44+FOGR!E44+'Fundusze U_E_'!E44</f>
        <v>92000</v>
      </c>
      <c r="G44" s="26">
        <f>'Środki własne'!F44+'Fund_ gmin_ i pow_'!F44+WFOŚiGW!F44+ANR!F44+'Środ_ inwest_ pryw_'!F44+'Budżet państwa'!F44+FOGR!F44+'Fundusze U_E_'!F44</f>
        <v>0</v>
      </c>
      <c r="H44" s="26">
        <f>'Środki własne'!G44+'Fund_ gmin_ i pow_'!G44+WFOŚiGW!G44+ANR!G44+'Środ_ inwest_ pryw_'!G44+'Budżet państwa'!G44+FOGR!G44+'Fundusze U_E_'!G44</f>
        <v>0</v>
      </c>
      <c r="I44" s="26">
        <f>'Środki własne'!H44+'Fund_ gmin_ i pow_'!H44+WFOŚiGW!H44+ANR!H44+'Środ_ inwest_ pryw_'!H44+'Budżet państwa'!H44+FOGR!H44+'Fundusze U_E_'!H44</f>
        <v>0</v>
      </c>
      <c r="J44" s="27">
        <f>'Środki własne'!I44+'Fund_ gmin_ i pow_'!I44+WFOŚiGW!I44+ANR!I44+'Środ_ inwest_ pryw_'!I44+'Budżet państwa'!I44+FOGR!I44+'Fundusze U_E_'!I44</f>
        <v>92000</v>
      </c>
    </row>
    <row r="45" spans="1:10" s="36" customFormat="1" ht="12" customHeight="1">
      <c r="A45" s="45">
        <v>40</v>
      </c>
      <c r="B45" s="49"/>
      <c r="C45" s="50" t="s">
        <v>79</v>
      </c>
      <c r="D45" s="25">
        <f>'Środki własne'!C45+'Fund_ gmin_ i pow_'!C45+WFOŚiGW!C45+ANR!C45+'Środ_ inwest_ pryw_'!C45+'Budżet państwa'!C45+FOGR!C45+'Fundusze U_E_'!C45</f>
        <v>0</v>
      </c>
      <c r="E45" s="26">
        <f>'Środki własne'!D45+'Fund_ gmin_ i pow_'!D45+WFOŚiGW!D45+ANR!D45+'Środ_ inwest_ pryw_'!D45+'Budżet państwa'!D45+FOGR!D45+'Fundusze U_E_'!D45</f>
        <v>11300</v>
      </c>
      <c r="F45" s="26">
        <f>'Środki własne'!E45+'Fund_ gmin_ i pow_'!E45+WFOŚiGW!E45+ANR!E45+'Środ_ inwest_ pryw_'!E45+'Budżet państwa'!E45+FOGR!E45+'Fundusze U_E_'!E45</f>
        <v>0</v>
      </c>
      <c r="G45" s="26">
        <f>'Środki własne'!F45+'Fund_ gmin_ i pow_'!F45+WFOŚiGW!F45+ANR!F45+'Środ_ inwest_ pryw_'!F45+'Budżet państwa'!F45+FOGR!F45+'Fundusze U_E_'!F45</f>
        <v>0</v>
      </c>
      <c r="H45" s="26">
        <f>'Środki własne'!G45+'Fund_ gmin_ i pow_'!G45+WFOŚiGW!G45+ANR!G45+'Środ_ inwest_ pryw_'!G45+'Budżet państwa'!G45+FOGR!G45+'Fundusze U_E_'!G45</f>
        <v>0</v>
      </c>
      <c r="I45" s="26">
        <f>'Środki własne'!H45+'Fund_ gmin_ i pow_'!H45+WFOŚiGW!H45+ANR!H45+'Środ_ inwest_ pryw_'!H45+'Budżet państwa'!H45+FOGR!H45+'Fundusze U_E_'!H45</f>
        <v>0</v>
      </c>
      <c r="J45" s="51">
        <f>'Środki własne'!I45+'Fund_ gmin_ i pow_'!I45+WFOŚiGW!I45+ANR!I45+'Środ_ inwest_ pryw_'!I45+'Budżet państwa'!I45+FOGR!I45+'Fundusze U_E_'!I45</f>
        <v>11300</v>
      </c>
    </row>
    <row r="46" spans="1:10" ht="12" customHeight="1">
      <c r="A46" s="52" t="s">
        <v>80</v>
      </c>
      <c r="B46" s="53"/>
      <c r="C46" s="54"/>
      <c r="D46" s="55">
        <f aca="true" t="shared" si="1" ref="D46:J46">SUM(D6:D45)</f>
        <v>4090484</v>
      </c>
      <c r="E46" s="55">
        <f t="shared" si="1"/>
        <v>2517450</v>
      </c>
      <c r="F46" s="55">
        <f t="shared" si="1"/>
        <v>6969139</v>
      </c>
      <c r="G46" s="55">
        <f t="shared" si="1"/>
        <v>10724226</v>
      </c>
      <c r="H46" s="55">
        <f t="shared" si="1"/>
        <v>4245000</v>
      </c>
      <c r="I46" s="55">
        <f t="shared" si="1"/>
        <v>726000</v>
      </c>
      <c r="J46" s="56">
        <f t="shared" si="1"/>
        <v>29272299</v>
      </c>
    </row>
    <row r="47" spans="1:10" ht="18.75" customHeight="1">
      <c r="A47" s="57"/>
      <c r="B47" s="58"/>
      <c r="D47" s="59"/>
      <c r="E47" s="59"/>
      <c r="F47" s="59"/>
      <c r="G47" s="59"/>
      <c r="H47" s="59"/>
      <c r="I47" s="59"/>
      <c r="J47" s="59"/>
    </row>
    <row r="48" spans="1:2" ht="12.75">
      <c r="A48" s="58"/>
      <c r="B48" s="58"/>
    </row>
  </sheetData>
  <mergeCells count="5">
    <mergeCell ref="A4:A5"/>
    <mergeCell ref="B4:B5"/>
    <mergeCell ref="C4:C5"/>
    <mergeCell ref="D4:J4"/>
    <mergeCell ref="D47:J47"/>
  </mergeCells>
  <printOptions horizontalCentered="1"/>
  <pageMargins left="0.43333333333333335" right="0.42986111111111114" top="1.0395833333333333" bottom="0.19652777777777777" header="0.37986111111111115" footer="0.19652777777777777"/>
  <pageSetup horizontalDpi="300" verticalDpi="300" orientation="landscape" paperSize="9" scale="90"/>
  <headerFooter alignWithMargins="0">
    <oddHeader>&amp;C&amp;"Book Antiqua,Regularna"&amp;12ZADANIA ZAKWALIFIKOWANE DO 
WIELOLETNIEGO PLANU INWESTYCYJNEGO 2004 - 2009
Zmiana nr 10</oddHeader>
    <oddFooter>&amp;C&amp;"Book Antiqua,Regularna"&amp;12 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5"/>
  <sheetViews>
    <sheetView zoomScale="90" zoomScaleNormal="90" workbookViewId="0" topLeftCell="A13">
      <selection activeCell="C41" sqref="C41"/>
    </sheetView>
  </sheetViews>
  <sheetFormatPr defaultColWidth="9.00390625" defaultRowHeight="12.75"/>
  <cols>
    <col min="1" max="1" width="3.625" style="0" customWidth="1"/>
    <col min="2" max="2" width="57.375" style="0" customWidth="1"/>
    <col min="3" max="3" width="12.125" style="0" customWidth="1"/>
    <col min="4" max="4" width="11.75390625" style="0" customWidth="1"/>
    <col min="5" max="5" width="11.125" style="0" customWidth="1"/>
    <col min="6" max="6" width="11.75390625" style="0" customWidth="1"/>
    <col min="7" max="7" width="12.00390625" style="0" customWidth="1"/>
    <col min="8" max="9" width="13.00390625" style="0" customWidth="1"/>
    <col min="10" max="17" width="9.125" style="60" customWidth="1"/>
    <col min="18" max="16384" width="9.125" style="58" customWidth="1"/>
  </cols>
  <sheetData>
    <row r="1" spans="10:256" ht="12.75"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7:256" ht="12.75">
      <c r="G2" s="6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0:256" ht="12.75"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" s="58" customFormat="1" ht="13.5" customHeight="1">
      <c r="A4" s="1" t="s">
        <v>0</v>
      </c>
      <c r="B4" s="2" t="s">
        <v>1</v>
      </c>
      <c r="C4" s="62" t="s">
        <v>81</v>
      </c>
      <c r="D4" s="62"/>
      <c r="E4" s="62"/>
      <c r="F4" s="62"/>
      <c r="G4" s="62"/>
      <c r="H4" s="62"/>
      <c r="I4" s="62"/>
      <c r="J4" s="60"/>
    </row>
    <row r="5" spans="1:10" s="58" customFormat="1" ht="21" customHeight="1">
      <c r="A5" s="1"/>
      <c r="B5" s="2"/>
      <c r="C5" s="63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  <c r="J5" s="60"/>
    </row>
    <row r="6" spans="1:10" s="58" customFormat="1" ht="12.75" customHeight="1">
      <c r="A6" s="64">
        <v>1</v>
      </c>
      <c r="B6" s="65" t="str">
        <f>'Zadania WPI'!C6</f>
        <v>Budowa sieci kanalizacji sanitarnej w Gierałcicach</v>
      </c>
      <c r="C6" s="66"/>
      <c r="D6" s="66">
        <v>2000</v>
      </c>
      <c r="E6" s="66">
        <v>25223</v>
      </c>
      <c r="F6" s="66">
        <v>232406</v>
      </c>
      <c r="G6" s="66"/>
      <c r="H6" s="66"/>
      <c r="I6" s="67">
        <f aca="true" t="shared" si="0" ref="I6:I45">SUM(C6:H6)</f>
        <v>259629</v>
      </c>
      <c r="J6" s="60"/>
    </row>
    <row r="7" spans="1:10" s="72" customFormat="1" ht="12.75" customHeight="1">
      <c r="A7" s="68">
        <v>2</v>
      </c>
      <c r="B7" s="69" t="str">
        <f>'Zadania WPI'!C7</f>
        <v>Budowa tranzytowej sieci kan.san.w Wierzbicy G.z przyłączami</v>
      </c>
      <c r="C7" s="70"/>
      <c r="D7" s="70"/>
      <c r="E7" s="70"/>
      <c r="F7" s="70"/>
      <c r="G7" s="70"/>
      <c r="H7" s="70"/>
      <c r="I7" s="67">
        <f t="shared" si="0"/>
        <v>0</v>
      </c>
      <c r="J7" s="71"/>
    </row>
    <row r="8" spans="1:10" s="58" customFormat="1" ht="12.75" customHeight="1">
      <c r="A8" s="68">
        <v>3</v>
      </c>
      <c r="B8" s="65" t="str">
        <f>'Zadania WPI'!C8</f>
        <v>Budowa sieci kanalizacji sanitarnej w Wierzbicy G.II etap</v>
      </c>
      <c r="C8" s="70"/>
      <c r="D8" s="70"/>
      <c r="E8" s="70">
        <v>443513</v>
      </c>
      <c r="F8" s="70"/>
      <c r="G8" s="70"/>
      <c r="H8" s="70"/>
      <c r="I8" s="67">
        <f t="shared" si="0"/>
        <v>443513</v>
      </c>
      <c r="J8" s="60"/>
    </row>
    <row r="9" spans="1:10" s="58" customFormat="1" ht="12.75" customHeight="1">
      <c r="A9" s="68">
        <v>4</v>
      </c>
      <c r="B9" s="69" t="str">
        <f>'Zadania WPI'!C9</f>
        <v>Budowa ogrodzenia hali sportowo-widowiskowej</v>
      </c>
      <c r="C9" s="70">
        <v>10000</v>
      </c>
      <c r="D9" s="70"/>
      <c r="E9" s="70">
        <v>50000</v>
      </c>
      <c r="F9" s="70"/>
      <c r="G9" s="70"/>
      <c r="H9" s="70"/>
      <c r="I9" s="67">
        <f t="shared" si="0"/>
        <v>60000</v>
      </c>
      <c r="J9" s="60"/>
    </row>
    <row r="10" spans="1:10" s="58" customFormat="1" ht="12.75" customHeight="1">
      <c r="A10" s="68">
        <v>5</v>
      </c>
      <c r="B10" s="65" t="str">
        <f>'Zadania WPI'!C10</f>
        <v>Rozbudowa wraz z mod. skł. odp. kom. w Wierzbicy G. gm. Wołczyn-Etap I</v>
      </c>
      <c r="C10" s="70"/>
      <c r="D10" s="70">
        <v>1000</v>
      </c>
      <c r="E10" s="70">
        <v>0</v>
      </c>
      <c r="F10" s="70">
        <v>179000</v>
      </c>
      <c r="G10" s="70"/>
      <c r="H10" s="70"/>
      <c r="I10" s="67">
        <f t="shared" si="0"/>
        <v>180000</v>
      </c>
      <c r="J10" s="60"/>
    </row>
    <row r="11" spans="1:10" s="72" customFormat="1" ht="12.75" customHeight="1">
      <c r="A11" s="68">
        <v>6</v>
      </c>
      <c r="B11" s="69" t="str">
        <f>'Zadania WPI'!C11</f>
        <v>Budowa gimnazjum z halą sportowo-widowiskową w Wołczynie</v>
      </c>
      <c r="C11" s="70">
        <v>848000</v>
      </c>
      <c r="D11" s="70">
        <v>1295000</v>
      </c>
      <c r="E11" s="70"/>
      <c r="F11" s="70"/>
      <c r="G11" s="70"/>
      <c r="H11" s="70"/>
      <c r="I11" s="67">
        <f t="shared" si="0"/>
        <v>2143000</v>
      </c>
      <c r="J11" s="71"/>
    </row>
    <row r="12" spans="1:10" s="58" customFormat="1" ht="12.75" customHeight="1">
      <c r="A12" s="68">
        <v>7</v>
      </c>
      <c r="B12" s="65" t="str">
        <f>'Zadania WPI'!C12</f>
        <v>Budowa zaplecza świetlicy wiejskiej w Wierzbicy Górnej</v>
      </c>
      <c r="C12" s="70">
        <v>10189</v>
      </c>
      <c r="D12" s="70">
        <v>13333</v>
      </c>
      <c r="E12" s="70">
        <v>97806</v>
      </c>
      <c r="F12" s="70"/>
      <c r="G12" s="70"/>
      <c r="H12" s="70"/>
      <c r="I12" s="67">
        <f t="shared" si="0"/>
        <v>121328</v>
      </c>
      <c r="J12" s="60"/>
    </row>
    <row r="13" spans="1:10" s="58" customFormat="1" ht="12.75" customHeight="1">
      <c r="A13" s="68">
        <v>8</v>
      </c>
      <c r="B13" s="69" t="str">
        <f>'Zadania WPI'!C13</f>
        <v>Modernizacja oczyszczalni ścieków w Wołczynie</v>
      </c>
      <c r="C13" s="70"/>
      <c r="D13" s="70"/>
      <c r="E13" s="70">
        <v>50000</v>
      </c>
      <c r="F13" s="70">
        <v>200000</v>
      </c>
      <c r="G13" s="70">
        <v>350000</v>
      </c>
      <c r="H13" s="70"/>
      <c r="I13" s="67">
        <f t="shared" si="0"/>
        <v>600000</v>
      </c>
      <c r="J13" s="60"/>
    </row>
    <row r="14" spans="1:10" s="58" customFormat="1" ht="12.75" customHeight="1">
      <c r="A14" s="68">
        <v>9</v>
      </c>
      <c r="B14" s="65" t="str">
        <f>'Zadania WPI'!C14</f>
        <v>Rekultywacja miejskiego wysypiska odpadów komunalnych</v>
      </c>
      <c r="C14" s="70"/>
      <c r="D14" s="70"/>
      <c r="E14" s="70">
        <v>30000</v>
      </c>
      <c r="F14" s="70"/>
      <c r="G14" s="70"/>
      <c r="H14" s="70"/>
      <c r="I14" s="67">
        <f t="shared" si="0"/>
        <v>30000</v>
      </c>
      <c r="J14" s="60"/>
    </row>
    <row r="15" spans="1:10" s="58" customFormat="1" ht="12.75" customHeight="1">
      <c r="A15" s="73">
        <v>10</v>
      </c>
      <c r="B15" s="74" t="str">
        <f>'Zadania WPI'!C15</f>
        <v>Modernizacja ul. Rzecznej w Wołczynie</v>
      </c>
      <c r="C15" s="75">
        <v>32457</v>
      </c>
      <c r="D15" s="75">
        <v>213935</v>
      </c>
      <c r="E15" s="75"/>
      <c r="F15" s="75"/>
      <c r="G15" s="75"/>
      <c r="H15" s="75"/>
      <c r="I15" s="76">
        <f t="shared" si="0"/>
        <v>246392</v>
      </c>
      <c r="J15" s="60"/>
    </row>
    <row r="16" spans="1:10" s="58" customFormat="1" ht="12.75" customHeight="1">
      <c r="A16" s="68">
        <v>11</v>
      </c>
      <c r="B16" s="65" t="str">
        <f>'Zadania WPI'!C16</f>
        <v>Rozdział sieci wodociągowej w Rożnowie</v>
      </c>
      <c r="C16" s="70"/>
      <c r="D16" s="70"/>
      <c r="E16" s="70"/>
      <c r="F16" s="70"/>
      <c r="G16" s="70"/>
      <c r="H16" s="70"/>
      <c r="I16" s="67">
        <f t="shared" si="0"/>
        <v>0</v>
      </c>
      <c r="J16" s="60"/>
    </row>
    <row r="17" spans="1:10" s="58" customFormat="1" ht="12.75" customHeight="1">
      <c r="A17" s="68">
        <v>12</v>
      </c>
      <c r="B17" s="69" t="str">
        <f>'Zadania WPI'!C17</f>
        <v>Modernizacja ul. Polnej w Wołczynie</v>
      </c>
      <c r="C17" s="70"/>
      <c r="D17" s="70"/>
      <c r="E17" s="70"/>
      <c r="F17" s="70">
        <v>24000</v>
      </c>
      <c r="G17" s="70">
        <v>38500</v>
      </c>
      <c r="H17" s="70"/>
      <c r="I17" s="67">
        <f t="shared" si="0"/>
        <v>62500</v>
      </c>
      <c r="J17" s="60"/>
    </row>
    <row r="18" spans="1:10" s="58" customFormat="1" ht="12.75" customHeight="1">
      <c r="A18" s="68">
        <v>13</v>
      </c>
      <c r="B18" s="65" t="str">
        <f>'Zadania WPI'!C18</f>
        <v>Uzbrojenie w sieci os.domów jednorodz.przy ul. Poznańskiej w Wołczynie</v>
      </c>
      <c r="C18" s="70"/>
      <c r="D18" s="70"/>
      <c r="E18" s="70"/>
      <c r="F18" s="70">
        <v>270000</v>
      </c>
      <c r="G18" s="70">
        <v>430000</v>
      </c>
      <c r="H18" s="70"/>
      <c r="I18" s="67">
        <f t="shared" si="0"/>
        <v>700000</v>
      </c>
      <c r="J18" s="60"/>
    </row>
    <row r="19" spans="1:10" s="58" customFormat="1" ht="12.75" customHeight="1">
      <c r="A19" s="68">
        <v>14</v>
      </c>
      <c r="B19" s="69" t="str">
        <f>'Zadania WPI'!C19</f>
        <v>Budowa sieci wodociągowej Wołczyn - Ligota Mała</v>
      </c>
      <c r="C19" s="70">
        <v>50000</v>
      </c>
      <c r="D19" s="70"/>
      <c r="E19" s="70"/>
      <c r="F19" s="70"/>
      <c r="G19" s="70"/>
      <c r="H19" s="70"/>
      <c r="I19" s="67">
        <f t="shared" si="0"/>
        <v>50000</v>
      </c>
      <c r="J19" s="60"/>
    </row>
    <row r="20" spans="1:10" s="58" customFormat="1" ht="12.75" customHeight="1">
      <c r="A20" s="68">
        <v>15</v>
      </c>
      <c r="B20" s="65" t="str">
        <f>'Zadania WPI'!C20</f>
        <v>Modernizacja drogi Krzywiczyny - Świniary Wielkie</v>
      </c>
      <c r="C20" s="70"/>
      <c r="D20" s="70"/>
      <c r="E20" s="70"/>
      <c r="F20" s="70">
        <v>95000</v>
      </c>
      <c r="G20" s="70"/>
      <c r="H20" s="70"/>
      <c r="I20" s="67">
        <f t="shared" si="0"/>
        <v>95000</v>
      </c>
      <c r="J20" s="60"/>
    </row>
    <row r="21" spans="1:10" s="72" customFormat="1" ht="12.75" customHeight="1">
      <c r="A21" s="68">
        <v>16</v>
      </c>
      <c r="B21" s="69" t="str">
        <f>'Zadania WPI'!C21</f>
        <v>Budowa cmentarza komunalnego w Wołczynie</v>
      </c>
      <c r="C21" s="70">
        <v>9500</v>
      </c>
      <c r="D21" s="70"/>
      <c r="E21" s="70">
        <v>25000</v>
      </c>
      <c r="F21" s="70">
        <v>75000</v>
      </c>
      <c r="G21" s="70"/>
      <c r="H21" s="70"/>
      <c r="I21" s="67">
        <f t="shared" si="0"/>
        <v>109500</v>
      </c>
      <c r="J21" s="71"/>
    </row>
    <row r="22" spans="1:10" s="58" customFormat="1" ht="12.75" customHeight="1">
      <c r="A22" s="68">
        <v>17</v>
      </c>
      <c r="B22" s="65" t="str">
        <f>'Zadania WPI'!C22</f>
        <v>Eurząd dla mieszkańca opolszczyzny</v>
      </c>
      <c r="C22" s="70">
        <v>845</v>
      </c>
      <c r="D22" s="70">
        <v>984</v>
      </c>
      <c r="E22" s="70">
        <v>43610</v>
      </c>
      <c r="F22" s="70"/>
      <c r="G22" s="70"/>
      <c r="H22" s="70"/>
      <c r="I22" s="67">
        <f t="shared" si="0"/>
        <v>45439</v>
      </c>
      <c r="J22" s="60"/>
    </row>
    <row r="23" spans="1:10" s="58" customFormat="1" ht="12.75" customHeight="1">
      <c r="A23" s="68">
        <v>18</v>
      </c>
      <c r="B23" s="69" t="str">
        <f>'Zadania WPI'!C23</f>
        <v>Modernizacja i przebudowa zabytkowego parku miejskiego w Wołczynie</v>
      </c>
      <c r="C23" s="70">
        <v>14000</v>
      </c>
      <c r="D23" s="70">
        <v>16000</v>
      </c>
      <c r="E23" s="70"/>
      <c r="F23" s="70"/>
      <c r="G23" s="70"/>
      <c r="H23" s="70"/>
      <c r="I23" s="67">
        <f t="shared" si="0"/>
        <v>30000</v>
      </c>
      <c r="J23" s="60"/>
    </row>
    <row r="24" spans="1:10" s="58" customFormat="1" ht="12.75" customHeight="1">
      <c r="A24" s="68">
        <v>19</v>
      </c>
      <c r="B24" s="65" t="str">
        <f>'Zadania WPI'!C24</f>
        <v>Budowa sieci kanalizacji sanitarnej w Ligocie Wołczyńskiej</v>
      </c>
      <c r="C24" s="70"/>
      <c r="D24" s="70"/>
      <c r="E24" s="70"/>
      <c r="F24" s="70">
        <v>200000</v>
      </c>
      <c r="G24" s="70"/>
      <c r="H24" s="70"/>
      <c r="I24" s="67">
        <f t="shared" si="0"/>
        <v>200000</v>
      </c>
      <c r="J24" s="60"/>
    </row>
    <row r="25" spans="1:10" s="58" customFormat="1" ht="12.75" customHeight="1">
      <c r="A25" s="73">
        <v>20</v>
      </c>
      <c r="B25" s="74" t="str">
        <f>'Zadania WPI'!C25</f>
        <v>Dostawa i montaż technologicznego wyposażenia kuchni w gimnazjum</v>
      </c>
      <c r="C25" s="75"/>
      <c r="D25" s="75">
        <v>0</v>
      </c>
      <c r="E25" s="75">
        <v>150000</v>
      </c>
      <c r="F25" s="75">
        <v>0</v>
      </c>
      <c r="G25" s="75"/>
      <c r="H25" s="75"/>
      <c r="I25" s="76">
        <f t="shared" si="0"/>
        <v>150000</v>
      </c>
      <c r="J25" s="60"/>
    </row>
    <row r="26" spans="1:10" s="58" customFormat="1" ht="12.75" customHeight="1">
      <c r="A26" s="77">
        <v>21</v>
      </c>
      <c r="B26" s="65" t="str">
        <f>'Zadania WPI'!C26</f>
        <v>Odbudowa mostu na Stobrawie w Markotowie Dużym</v>
      </c>
      <c r="C26" s="70"/>
      <c r="D26" s="70"/>
      <c r="E26" s="70"/>
      <c r="F26" s="70">
        <v>20000</v>
      </c>
      <c r="G26" s="70"/>
      <c r="H26" s="70"/>
      <c r="I26" s="67">
        <f t="shared" si="0"/>
        <v>20000</v>
      </c>
      <c r="J26" s="60"/>
    </row>
    <row r="27" spans="1:10" s="58" customFormat="1" ht="12.75" customHeight="1">
      <c r="A27" s="77">
        <v>22</v>
      </c>
      <c r="B27" s="69" t="str">
        <f>'Zadania WPI'!C27</f>
        <v>Budowa sieci wodociągowej Duczów Mały - Jedliska i Wąsice</v>
      </c>
      <c r="C27" s="70"/>
      <c r="D27" s="70">
        <v>35000</v>
      </c>
      <c r="E27" s="70">
        <v>50000</v>
      </c>
      <c r="F27" s="70"/>
      <c r="G27" s="70"/>
      <c r="H27" s="70"/>
      <c r="I27" s="67">
        <f t="shared" si="0"/>
        <v>85000</v>
      </c>
      <c r="J27" s="60"/>
    </row>
    <row r="28" spans="1:10" s="58" customFormat="1" ht="12.75" customHeight="1">
      <c r="A28" s="77">
        <v>23</v>
      </c>
      <c r="B28" s="65" t="str">
        <f>'Zadania WPI'!C28</f>
        <v>Modernizacja ul. Harcerskiej w Wołczynie</v>
      </c>
      <c r="C28" s="70"/>
      <c r="D28" s="70"/>
      <c r="E28" s="70"/>
      <c r="F28" s="70"/>
      <c r="G28" s="70">
        <v>20000</v>
      </c>
      <c r="H28" s="70">
        <v>25000</v>
      </c>
      <c r="I28" s="67">
        <f t="shared" si="0"/>
        <v>45000</v>
      </c>
      <c r="J28" s="60"/>
    </row>
    <row r="29" spans="1:10" s="58" customFormat="1" ht="12.75" customHeight="1">
      <c r="A29" s="77">
        <v>24</v>
      </c>
      <c r="B29" s="69" t="str">
        <f>'Zadania WPI'!C29</f>
        <v>Adaptacja budynku szkoły na lokale socjalne w Markotowie Dużym</v>
      </c>
      <c r="C29" s="70"/>
      <c r="D29" s="70"/>
      <c r="E29" s="70"/>
      <c r="F29" s="70">
        <v>150000</v>
      </c>
      <c r="G29" s="70">
        <v>50000</v>
      </c>
      <c r="H29" s="70"/>
      <c r="I29" s="67">
        <f t="shared" si="0"/>
        <v>200000</v>
      </c>
      <c r="J29" s="60"/>
    </row>
    <row r="30" spans="1:10" s="58" customFormat="1" ht="12.75" customHeight="1">
      <c r="A30" s="78">
        <v>25</v>
      </c>
      <c r="B30" s="79" t="str">
        <f>'Zadania WPI'!C30</f>
        <v>Rozdział sieci wodociągowej w Gierałcicach oraz Wierzbicy Górnej</v>
      </c>
      <c r="C30" s="75"/>
      <c r="D30" s="75">
        <f>33000+8046</f>
        <v>41046</v>
      </c>
      <c r="E30" s="75">
        <v>0</v>
      </c>
      <c r="F30" s="75"/>
      <c r="G30" s="75"/>
      <c r="H30" s="75"/>
      <c r="I30" s="76">
        <f t="shared" si="0"/>
        <v>41046</v>
      </c>
      <c r="J30" s="60"/>
    </row>
    <row r="31" spans="1:10" s="58" customFormat="1" ht="12.75" customHeight="1">
      <c r="A31" s="77">
        <v>26</v>
      </c>
      <c r="B31" s="69" t="str">
        <f>'Zadania WPI'!C31</f>
        <v>Odbudowa mostu na Czarnej Wodzie w Duczowie Małym</v>
      </c>
      <c r="C31" s="70"/>
      <c r="D31" s="70"/>
      <c r="E31" s="70"/>
      <c r="F31" s="70">
        <v>15000</v>
      </c>
      <c r="G31" s="70"/>
      <c r="H31" s="70"/>
      <c r="I31" s="67">
        <f t="shared" si="0"/>
        <v>15000</v>
      </c>
      <c r="J31" s="60"/>
    </row>
    <row r="32" spans="1:10" s="58" customFormat="1" ht="12.75" customHeight="1">
      <c r="A32" s="77">
        <v>27</v>
      </c>
      <c r="B32" s="65" t="str">
        <f>'Zadania WPI'!C32</f>
        <v>Odbudowa mostu na Stobrawie (Młynówka) w Wąsicach</v>
      </c>
      <c r="C32" s="70"/>
      <c r="D32" s="70"/>
      <c r="E32" s="70"/>
      <c r="F32" s="70">
        <v>15000</v>
      </c>
      <c r="G32" s="70"/>
      <c r="H32" s="70"/>
      <c r="I32" s="67">
        <f t="shared" si="0"/>
        <v>15000</v>
      </c>
      <c r="J32" s="60"/>
    </row>
    <row r="33" spans="1:10" s="58" customFormat="1" ht="12.75" customHeight="1">
      <c r="A33" s="77">
        <v>28</v>
      </c>
      <c r="B33" s="69" t="str">
        <f>'Zadania WPI'!C33</f>
        <v>Modernizacja ul. Przyjaciół w Wołczynie</v>
      </c>
      <c r="C33" s="70"/>
      <c r="D33" s="70"/>
      <c r="E33" s="70"/>
      <c r="F33" s="70"/>
      <c r="G33" s="70">
        <v>20000</v>
      </c>
      <c r="H33" s="70">
        <v>25000</v>
      </c>
      <c r="I33" s="67">
        <f t="shared" si="0"/>
        <v>45000</v>
      </c>
      <c r="J33" s="60"/>
    </row>
    <row r="34" spans="1:10" s="85" customFormat="1" ht="12.75" customHeight="1">
      <c r="A34" s="80">
        <v>29</v>
      </c>
      <c r="B34" s="81" t="str">
        <f>'Zadania WPI'!C34</f>
        <v>Modernizacja ul. Kołłątaja w Wołczynie</v>
      </c>
      <c r="C34" s="82"/>
      <c r="D34" s="83"/>
      <c r="E34" s="83"/>
      <c r="F34" s="83"/>
      <c r="G34" s="82">
        <v>34000</v>
      </c>
      <c r="H34" s="82">
        <v>99000</v>
      </c>
      <c r="I34" s="67">
        <f t="shared" si="0"/>
        <v>133000</v>
      </c>
      <c r="J34" s="84"/>
    </row>
    <row r="35" spans="1:10" s="85" customFormat="1" ht="12.75" customHeight="1">
      <c r="A35" s="86">
        <v>30</v>
      </c>
      <c r="B35" s="87" t="str">
        <f>'Zadania WPI'!C35</f>
        <v>Remont elewacji budynku Urzędu Miejskiego z wymianą stolarki otworowej</v>
      </c>
      <c r="C35" s="88"/>
      <c r="D35" s="88">
        <f>15000-8000</f>
        <v>7000</v>
      </c>
      <c r="E35" s="88">
        <v>50000</v>
      </c>
      <c r="F35" s="88">
        <v>100000</v>
      </c>
      <c r="G35" s="88"/>
      <c r="H35" s="88"/>
      <c r="I35" s="76">
        <f t="shared" si="0"/>
        <v>157000</v>
      </c>
      <c r="J35" s="84"/>
    </row>
    <row r="36" spans="1:10" s="85" customFormat="1" ht="12.75" customHeight="1">
      <c r="A36" s="80">
        <v>31</v>
      </c>
      <c r="B36" s="89" t="str">
        <f>'Zadania WPI'!C36</f>
        <v>Budowa oświetlenia ulicznego w Świniarach M.Gierałcicach i Wierzbicy D.</v>
      </c>
      <c r="C36" s="82">
        <v>20000</v>
      </c>
      <c r="D36" s="82"/>
      <c r="E36" s="82"/>
      <c r="F36" s="82"/>
      <c r="G36" s="82"/>
      <c r="H36" s="82"/>
      <c r="I36" s="67">
        <f t="shared" si="0"/>
        <v>20000</v>
      </c>
      <c r="J36" s="84"/>
    </row>
    <row r="37" spans="1:10" s="85" customFormat="1" ht="12.75" customHeight="1">
      <c r="A37" s="86">
        <v>32</v>
      </c>
      <c r="B37" s="87" t="str">
        <f>'Zadania WPI'!C37</f>
        <v>Modernizacja systemu oświetlenia dróg na terenie gminy Wołczyn</v>
      </c>
      <c r="C37" s="88">
        <v>20400</v>
      </c>
      <c r="D37" s="88">
        <v>80000</v>
      </c>
      <c r="E37" s="88">
        <v>130000</v>
      </c>
      <c r="F37" s="88">
        <v>130000</v>
      </c>
      <c r="G37" s="88">
        <v>130000</v>
      </c>
      <c r="H37" s="88">
        <v>130000</v>
      </c>
      <c r="I37" s="76">
        <f t="shared" si="0"/>
        <v>620400</v>
      </c>
      <c r="J37" s="84"/>
    </row>
    <row r="38" spans="1:10" s="85" customFormat="1" ht="12.75" customHeight="1">
      <c r="A38" s="80">
        <v>33</v>
      </c>
      <c r="B38" s="89" t="str">
        <f>'Zadania WPI'!C38</f>
        <v>Budowa drogi - ul. Dzierżona w Wołczynie</v>
      </c>
      <c r="C38" s="82"/>
      <c r="D38" s="82"/>
      <c r="E38" s="82"/>
      <c r="F38" s="82">
        <v>100000</v>
      </c>
      <c r="G38" s="82">
        <v>180000</v>
      </c>
      <c r="H38" s="82"/>
      <c r="I38" s="67">
        <f t="shared" si="0"/>
        <v>280000</v>
      </c>
      <c r="J38" s="84"/>
    </row>
    <row r="39" spans="1:10" s="85" customFormat="1" ht="12.75" customHeight="1">
      <c r="A39" s="90">
        <v>34</v>
      </c>
      <c r="B39" s="87" t="str">
        <f>'Zadania WPI'!C39</f>
        <v>Adaptacja sali wiejskiej na cele przedszkola w Wąsicach</v>
      </c>
      <c r="C39" s="88"/>
      <c r="D39" s="88">
        <v>12000</v>
      </c>
      <c r="E39" s="88">
        <v>104200</v>
      </c>
      <c r="F39" s="88"/>
      <c r="G39" s="88"/>
      <c r="H39" s="88"/>
      <c r="I39" s="76">
        <f t="shared" si="0"/>
        <v>116200</v>
      </c>
      <c r="J39" s="84"/>
    </row>
    <row r="40" spans="1:10" s="85" customFormat="1" ht="12.75" customHeight="1">
      <c r="A40" s="80">
        <v>35</v>
      </c>
      <c r="B40" s="89" t="str">
        <f>'Zadania WPI'!C40</f>
        <v>Remont sieci kan. deszczowej w ciągu drogi krajowej nr 42 w Wołczynie</v>
      </c>
      <c r="C40" s="82"/>
      <c r="D40" s="82"/>
      <c r="E40" s="82">
        <v>0</v>
      </c>
      <c r="F40" s="82">
        <v>279992</v>
      </c>
      <c r="G40" s="82"/>
      <c r="H40" s="82"/>
      <c r="I40" s="67">
        <f t="shared" si="0"/>
        <v>279992</v>
      </c>
      <c r="J40" s="84"/>
    </row>
    <row r="41" spans="1:10" s="85" customFormat="1" ht="12.75" customHeight="1">
      <c r="A41" s="90">
        <v>36</v>
      </c>
      <c r="B41" s="87" t="str">
        <f>'Zadania WPI'!C41</f>
        <v>Przebudowa odcinka ul. Ogrodowej z łącznikiem do ul. Byczyńskiej w Wołczynie</v>
      </c>
      <c r="C41" s="88"/>
      <c r="D41" s="88">
        <v>3000</v>
      </c>
      <c r="E41" s="88">
        <v>84000</v>
      </c>
      <c r="F41" s="88"/>
      <c r="G41" s="88"/>
      <c r="H41" s="88"/>
      <c r="I41" s="76">
        <f t="shared" si="0"/>
        <v>87000</v>
      </c>
      <c r="J41" s="84"/>
    </row>
    <row r="42" spans="1:10" s="85" customFormat="1" ht="12.75" customHeight="1">
      <c r="A42" s="90">
        <v>37</v>
      </c>
      <c r="B42" s="87" t="str">
        <f>'Zadania WPI'!C42</f>
        <v>Montaż wiat przystankowych w: Rożnowie, Krzywiczynach,Wierzbicy D. Szumie</v>
      </c>
      <c r="C42" s="88"/>
      <c r="D42" s="88">
        <v>25000</v>
      </c>
      <c r="E42" s="88"/>
      <c r="F42" s="88"/>
      <c r="G42" s="88"/>
      <c r="H42" s="88"/>
      <c r="I42" s="76">
        <f t="shared" si="0"/>
        <v>25000</v>
      </c>
      <c r="J42" s="84"/>
    </row>
    <row r="43" spans="1:10" s="85" customFormat="1" ht="12.75" customHeight="1">
      <c r="A43" s="90">
        <v>38</v>
      </c>
      <c r="B43" s="87" t="str">
        <f>'Zadania WPI'!C43</f>
        <v>Przebudowa pokrycia dachowego szkoły podst. Nr 1 w Wołczynie</v>
      </c>
      <c r="C43" s="88"/>
      <c r="D43" s="88"/>
      <c r="E43" s="88">
        <v>60000</v>
      </c>
      <c r="F43" s="88"/>
      <c r="G43" s="88"/>
      <c r="H43" s="88"/>
      <c r="I43" s="76">
        <f t="shared" si="0"/>
        <v>60000</v>
      </c>
      <c r="J43" s="84"/>
    </row>
    <row r="44" spans="1:10" s="85" customFormat="1" ht="12.75" customHeight="1">
      <c r="A44" s="90">
        <v>39</v>
      </c>
      <c r="B44" s="87" t="str">
        <f>'Zadania WPI'!C44</f>
        <v>Przebudowa instalacji c.o. w szkole podstawowej w Komorznie</v>
      </c>
      <c r="C44" s="88"/>
      <c r="D44" s="88"/>
      <c r="E44" s="88">
        <v>92000</v>
      </c>
      <c r="F44" s="88"/>
      <c r="G44" s="88"/>
      <c r="H44" s="88"/>
      <c r="I44" s="76">
        <f t="shared" si="0"/>
        <v>92000</v>
      </c>
      <c r="J44" s="84"/>
    </row>
    <row r="45" spans="1:10" s="85" customFormat="1" ht="12.75" customHeight="1">
      <c r="A45" s="86"/>
      <c r="B45" s="87" t="str">
        <f>'Zadania WPI'!C45</f>
        <v>Przyłącze energet. oswietlenia ulicznego:Szymonkow-Mścisław,Brzezinki</v>
      </c>
      <c r="C45" s="88"/>
      <c r="D45" s="88"/>
      <c r="E45" s="88"/>
      <c r="F45" s="88"/>
      <c r="G45" s="88"/>
      <c r="H45" s="88"/>
      <c r="I45" s="91">
        <f t="shared" si="0"/>
        <v>0</v>
      </c>
      <c r="J45" s="84"/>
    </row>
    <row r="46" spans="1:10" s="58" customFormat="1" ht="12.75" customHeight="1">
      <c r="A46" s="52" t="s">
        <v>80</v>
      </c>
      <c r="B46" s="92"/>
      <c r="C46" s="93">
        <f>SUM(C6:C45)</f>
        <v>1015391</v>
      </c>
      <c r="D46" s="93">
        <f aca="true" t="shared" si="1" ref="D46:I46">SUM(D6:D45)</f>
        <v>1745298</v>
      </c>
      <c r="E46" s="93">
        <f t="shared" si="1"/>
        <v>1485352</v>
      </c>
      <c r="F46" s="93">
        <f t="shared" si="1"/>
        <v>2085398</v>
      </c>
      <c r="G46" s="93">
        <f t="shared" si="1"/>
        <v>1252500</v>
      </c>
      <c r="H46" s="93">
        <f t="shared" si="1"/>
        <v>279000</v>
      </c>
      <c r="I46" s="93">
        <f t="shared" si="1"/>
        <v>7862939</v>
      </c>
      <c r="J46" s="60"/>
    </row>
    <row r="47" spans="1:9" s="58" customFormat="1" ht="25.5" customHeight="1">
      <c r="A47" s="57"/>
      <c r="B47"/>
      <c r="C47" s="59"/>
      <c r="D47" s="59"/>
      <c r="E47" s="59"/>
      <c r="F47" s="59"/>
      <c r="G47" s="59"/>
      <c r="H47" s="59"/>
      <c r="I47" s="59"/>
    </row>
    <row r="48" spans="2:9" s="58" customFormat="1" ht="12.75">
      <c r="B48"/>
      <c r="C48"/>
      <c r="D48"/>
      <c r="E48"/>
      <c r="F48"/>
      <c r="G48"/>
      <c r="H48"/>
      <c r="I48"/>
    </row>
    <row r="49" spans="10:17" ht="12.75">
      <c r="J49" s="58"/>
      <c r="K49" s="58"/>
      <c r="L49" s="58"/>
      <c r="M49" s="58"/>
      <c r="N49" s="58"/>
      <c r="O49" s="58"/>
      <c r="P49" s="58"/>
      <c r="Q49" s="58"/>
    </row>
    <row r="50" spans="8:17" ht="12.75">
      <c r="H50" s="30"/>
      <c r="J50" s="58"/>
      <c r="K50" s="58"/>
      <c r="L50" s="58"/>
      <c r="M50" s="58"/>
      <c r="N50" s="58"/>
      <c r="O50" s="58"/>
      <c r="P50" s="58"/>
      <c r="Q50" s="58"/>
    </row>
    <row r="51" spans="10:17" ht="12.75">
      <c r="J51" s="58"/>
      <c r="K51" s="58"/>
      <c r="L51" s="58"/>
      <c r="M51" s="58"/>
      <c r="N51" s="58"/>
      <c r="O51" s="58"/>
      <c r="P51" s="58"/>
      <c r="Q51" s="58"/>
    </row>
    <row r="52" spans="10:17" ht="12.75">
      <c r="J52" s="58"/>
      <c r="K52" s="58"/>
      <c r="L52" s="58"/>
      <c r="M52" s="58"/>
      <c r="N52" s="58"/>
      <c r="O52" s="58"/>
      <c r="P52" s="58"/>
      <c r="Q52" s="58"/>
    </row>
    <row r="53" spans="10:17" ht="12.75">
      <c r="J53" s="58"/>
      <c r="K53" s="58"/>
      <c r="L53" s="58"/>
      <c r="M53" s="58"/>
      <c r="N53" s="58"/>
      <c r="O53" s="58"/>
      <c r="P53" s="58"/>
      <c r="Q53" s="58"/>
    </row>
    <row r="54" spans="10:17" ht="12.75">
      <c r="J54" s="58"/>
      <c r="K54" s="58"/>
      <c r="L54" s="58"/>
      <c r="M54" s="58"/>
      <c r="N54" s="58"/>
      <c r="O54" s="58"/>
      <c r="P54" s="58"/>
      <c r="Q54" s="58"/>
    </row>
    <row r="55" spans="10:17" ht="12.75">
      <c r="J55" s="58"/>
      <c r="K55" s="58"/>
      <c r="L55" s="58"/>
      <c r="M55" s="58"/>
      <c r="N55" s="58"/>
      <c r="O55" s="58"/>
      <c r="P55" s="58"/>
      <c r="Q55" s="58"/>
    </row>
    <row r="56" spans="10:17" ht="12.75">
      <c r="J56" s="58"/>
      <c r="K56" s="58"/>
      <c r="L56" s="58"/>
      <c r="M56" s="58"/>
      <c r="N56" s="58"/>
      <c r="O56" s="58"/>
      <c r="P56" s="58"/>
      <c r="Q56" s="58"/>
    </row>
    <row r="57" spans="10:17" ht="12.75">
      <c r="J57" s="58"/>
      <c r="K57" s="58"/>
      <c r="L57" s="58"/>
      <c r="M57" s="58"/>
      <c r="N57" s="58"/>
      <c r="O57" s="58"/>
      <c r="P57" s="58"/>
      <c r="Q57" s="58"/>
    </row>
    <row r="58" spans="10:17" ht="12.75">
      <c r="J58" s="58"/>
      <c r="K58" s="58"/>
      <c r="L58" s="58"/>
      <c r="M58" s="58"/>
      <c r="N58" s="58"/>
      <c r="O58" s="58"/>
      <c r="P58" s="58"/>
      <c r="Q58" s="58"/>
    </row>
    <row r="59" spans="10:17" ht="12.75">
      <c r="J59" s="58"/>
      <c r="K59" s="58"/>
      <c r="L59" s="58"/>
      <c r="M59" s="58"/>
      <c r="N59" s="58"/>
      <c r="O59" s="58"/>
      <c r="P59" s="58"/>
      <c r="Q59" s="58"/>
    </row>
    <row r="60" spans="10:17" ht="12.75">
      <c r="J60" s="58"/>
      <c r="K60" s="58"/>
      <c r="L60" s="58"/>
      <c r="M60" s="58"/>
      <c r="N60" s="58"/>
      <c r="O60" s="58"/>
      <c r="P60" s="58"/>
      <c r="Q60" s="58"/>
    </row>
    <row r="61" spans="10:17" ht="12.75">
      <c r="J61" s="58"/>
      <c r="K61" s="58"/>
      <c r="L61" s="58"/>
      <c r="M61" s="58"/>
      <c r="N61" s="58"/>
      <c r="O61" s="58"/>
      <c r="P61" s="58"/>
      <c r="Q61" s="58"/>
    </row>
    <row r="62" spans="10:17" ht="12.75">
      <c r="J62" s="58"/>
      <c r="K62" s="58"/>
      <c r="L62" s="58"/>
      <c r="M62" s="58"/>
      <c r="N62" s="58"/>
      <c r="O62" s="58"/>
      <c r="P62" s="58"/>
      <c r="Q62" s="58"/>
    </row>
    <row r="63" spans="10:17" ht="12.75">
      <c r="J63" s="58"/>
      <c r="K63" s="58"/>
      <c r="L63" s="58"/>
      <c r="M63" s="58"/>
      <c r="N63" s="58"/>
      <c r="O63" s="58"/>
      <c r="P63" s="58"/>
      <c r="Q63" s="58"/>
    </row>
    <row r="64" spans="10:17" ht="12.75">
      <c r="J64" s="58"/>
      <c r="K64" s="58"/>
      <c r="L64" s="58"/>
      <c r="M64" s="58"/>
      <c r="N64" s="58"/>
      <c r="O64" s="58"/>
      <c r="P64" s="58"/>
      <c r="Q64" s="58"/>
    </row>
    <row r="65" spans="10:17" ht="12.75">
      <c r="J65" s="58"/>
      <c r="K65" s="58"/>
      <c r="L65" s="58"/>
      <c r="M65" s="58"/>
      <c r="N65" s="58"/>
      <c r="O65" s="58"/>
      <c r="P65" s="58"/>
      <c r="Q65" s="58"/>
    </row>
    <row r="66" spans="10:17" ht="12.75">
      <c r="J66" s="58"/>
      <c r="K66" s="58"/>
      <c r="L66" s="58"/>
      <c r="M66" s="58"/>
      <c r="N66" s="58"/>
      <c r="O66" s="58"/>
      <c r="P66" s="58"/>
      <c r="Q66" s="58"/>
    </row>
    <row r="67" spans="10:17" ht="12.75">
      <c r="J67" s="58"/>
      <c r="K67" s="58"/>
      <c r="L67" s="58"/>
      <c r="M67" s="58"/>
      <c r="N67" s="58"/>
      <c r="O67" s="58"/>
      <c r="P67" s="58"/>
      <c r="Q67" s="58"/>
    </row>
    <row r="68" spans="10:17" ht="12.75">
      <c r="J68" s="58"/>
      <c r="K68" s="58"/>
      <c r="L68" s="58"/>
      <c r="M68" s="58"/>
      <c r="N68" s="58"/>
      <c r="O68" s="58"/>
      <c r="P68" s="58"/>
      <c r="Q68" s="58"/>
    </row>
    <row r="69" spans="10:17" ht="12.75">
      <c r="J69" s="58"/>
      <c r="K69" s="58"/>
      <c r="L69" s="58"/>
      <c r="M69" s="58"/>
      <c r="N69" s="58"/>
      <c r="O69" s="58"/>
      <c r="P69" s="58"/>
      <c r="Q69" s="58"/>
    </row>
    <row r="70" spans="10:17" ht="12.75">
      <c r="J70" s="58"/>
      <c r="K70" s="58"/>
      <c r="L70" s="58"/>
      <c r="M70" s="58"/>
      <c r="N70" s="58"/>
      <c r="O70" s="58"/>
      <c r="P70" s="58"/>
      <c r="Q70" s="58"/>
    </row>
    <row r="71" spans="10:17" ht="12.75">
      <c r="J71" s="58"/>
      <c r="K71" s="58"/>
      <c r="L71" s="58"/>
      <c r="M71" s="58"/>
      <c r="N71" s="58"/>
      <c r="O71" s="58"/>
      <c r="P71" s="58"/>
      <c r="Q71" s="58"/>
    </row>
    <row r="72" spans="10:17" ht="12.75">
      <c r="J72" s="58"/>
      <c r="K72" s="58"/>
      <c r="L72" s="58"/>
      <c r="M72" s="58"/>
      <c r="N72" s="58"/>
      <c r="O72" s="58"/>
      <c r="P72" s="58"/>
      <c r="Q72" s="58"/>
    </row>
    <row r="73" spans="10:17" ht="12.75">
      <c r="J73" s="58"/>
      <c r="K73" s="58"/>
      <c r="L73" s="58"/>
      <c r="M73" s="58"/>
      <c r="N73" s="58"/>
      <c r="O73" s="58"/>
      <c r="P73" s="58"/>
      <c r="Q73" s="58"/>
    </row>
    <row r="74" spans="10:17" ht="12.75">
      <c r="J74" s="58"/>
      <c r="K74" s="58"/>
      <c r="L74" s="58"/>
      <c r="M74" s="58"/>
      <c r="N74" s="58"/>
      <c r="O74" s="58"/>
      <c r="P74" s="58"/>
      <c r="Q74" s="58"/>
    </row>
    <row r="75" spans="10:17" ht="12.75">
      <c r="J75" s="58"/>
      <c r="K75" s="58"/>
      <c r="L75" s="58"/>
      <c r="M75" s="58"/>
      <c r="N75" s="58"/>
      <c r="O75" s="58"/>
      <c r="P75" s="58"/>
      <c r="Q75" s="58"/>
    </row>
    <row r="76" spans="10:17" ht="12.75">
      <c r="J76" s="58"/>
      <c r="K76" s="58"/>
      <c r="L76" s="58"/>
      <c r="M76" s="58"/>
      <c r="N76" s="58"/>
      <c r="O76" s="58"/>
      <c r="P76" s="58"/>
      <c r="Q76" s="58"/>
    </row>
    <row r="77" spans="10:17" ht="12.75">
      <c r="J77" s="58"/>
      <c r="K77" s="58"/>
      <c r="L77" s="58"/>
      <c r="M77" s="58"/>
      <c r="N77" s="58"/>
      <c r="O77" s="58"/>
      <c r="P77" s="58"/>
      <c r="Q77" s="58"/>
    </row>
    <row r="78" spans="10:17" ht="12.75">
      <c r="J78" s="58"/>
      <c r="K78" s="58"/>
      <c r="L78" s="58"/>
      <c r="M78" s="58"/>
      <c r="N78" s="58"/>
      <c r="O78" s="58"/>
      <c r="P78" s="58"/>
      <c r="Q78" s="58"/>
    </row>
    <row r="79" spans="10:17" ht="12.75">
      <c r="J79" s="58"/>
      <c r="K79" s="58"/>
      <c r="L79" s="58"/>
      <c r="M79" s="58"/>
      <c r="N79" s="58"/>
      <c r="O79" s="58"/>
      <c r="P79" s="58"/>
      <c r="Q79" s="58"/>
    </row>
    <row r="80" spans="10:17" ht="12.75">
      <c r="J80" s="58"/>
      <c r="K80" s="58"/>
      <c r="L80" s="58"/>
      <c r="M80" s="58"/>
      <c r="N80" s="58"/>
      <c r="O80" s="58"/>
      <c r="P80" s="58"/>
      <c r="Q80" s="58"/>
    </row>
    <row r="81" spans="10:17" ht="12.75">
      <c r="J81" s="58"/>
      <c r="K81" s="58"/>
      <c r="L81" s="58"/>
      <c r="M81" s="58"/>
      <c r="N81" s="58"/>
      <c r="O81" s="58"/>
      <c r="P81" s="58"/>
      <c r="Q81" s="58"/>
    </row>
    <row r="82" spans="10:17" ht="12.75">
      <c r="J82" s="58"/>
      <c r="K82" s="58"/>
      <c r="L82" s="58"/>
      <c r="M82" s="58"/>
      <c r="N82" s="58"/>
      <c r="O82" s="58"/>
      <c r="P82" s="58"/>
      <c r="Q82" s="58"/>
    </row>
    <row r="83" spans="10:17" ht="12.75">
      <c r="J83" s="58"/>
      <c r="K83" s="58"/>
      <c r="L83" s="58"/>
      <c r="M83" s="58"/>
      <c r="N83" s="58"/>
      <c r="O83" s="58"/>
      <c r="P83" s="58"/>
      <c r="Q83" s="58"/>
    </row>
    <row r="84" spans="10:17" ht="12.75">
      <c r="J84" s="58"/>
      <c r="K84" s="58"/>
      <c r="L84" s="58"/>
      <c r="M84" s="58"/>
      <c r="N84" s="58"/>
      <c r="O84" s="58"/>
      <c r="P84" s="58"/>
      <c r="Q84" s="58"/>
    </row>
    <row r="85" spans="10:17" ht="12.75">
      <c r="J85" s="58"/>
      <c r="K85" s="58"/>
      <c r="L85" s="58"/>
      <c r="M85" s="58"/>
      <c r="N85" s="58"/>
      <c r="O85" s="58"/>
      <c r="P85" s="58"/>
      <c r="Q85" s="58"/>
    </row>
    <row r="86" spans="10:17" ht="12.75">
      <c r="J86" s="58"/>
      <c r="K86" s="58"/>
      <c r="L86" s="58"/>
      <c r="M86" s="58"/>
      <c r="N86" s="58"/>
      <c r="O86" s="58"/>
      <c r="P86" s="58"/>
      <c r="Q86" s="58"/>
    </row>
    <row r="87" spans="10:17" ht="12.75">
      <c r="J87" s="58"/>
      <c r="K87" s="58"/>
      <c r="L87" s="58"/>
      <c r="M87" s="58"/>
      <c r="N87" s="58"/>
      <c r="O87" s="58"/>
      <c r="P87" s="58"/>
      <c r="Q87" s="58"/>
    </row>
    <row r="88" spans="10:17" ht="12.75">
      <c r="J88" s="58"/>
      <c r="K88" s="58"/>
      <c r="L88" s="58"/>
      <c r="M88" s="58"/>
      <c r="N88" s="58"/>
      <c r="O88" s="58"/>
      <c r="P88" s="58"/>
      <c r="Q88" s="58"/>
    </row>
    <row r="89" spans="10:17" ht="12.75">
      <c r="J89" s="58"/>
      <c r="K89" s="58"/>
      <c r="L89" s="58"/>
      <c r="M89" s="58"/>
      <c r="N89" s="58"/>
      <c r="O89" s="58"/>
      <c r="P89" s="58"/>
      <c r="Q89" s="58"/>
    </row>
    <row r="90" spans="10:17" ht="12.75">
      <c r="J90" s="58"/>
      <c r="K90" s="58"/>
      <c r="L90" s="58"/>
      <c r="M90" s="58"/>
      <c r="N90" s="58"/>
      <c r="O90" s="58"/>
      <c r="P90" s="58"/>
      <c r="Q90" s="58"/>
    </row>
    <row r="91" spans="10:17" ht="12.75">
      <c r="J91" s="58"/>
      <c r="K91" s="58"/>
      <c r="L91" s="58"/>
      <c r="M91" s="58"/>
      <c r="N91" s="58"/>
      <c r="O91" s="58"/>
      <c r="P91" s="58"/>
      <c r="Q91" s="58"/>
    </row>
    <row r="92" spans="10:17" ht="12.75">
      <c r="J92" s="58"/>
      <c r="K92" s="58"/>
      <c r="L92" s="58"/>
      <c r="M92" s="58"/>
      <c r="N92" s="58"/>
      <c r="O92" s="58"/>
      <c r="P92" s="58"/>
      <c r="Q92" s="58"/>
    </row>
    <row r="93" spans="10:17" ht="12.75">
      <c r="J93" s="58"/>
      <c r="K93" s="58"/>
      <c r="L93" s="58"/>
      <c r="M93" s="58"/>
      <c r="N93" s="58"/>
      <c r="O93" s="58"/>
      <c r="P93" s="58"/>
      <c r="Q93" s="58"/>
    </row>
    <row r="94" spans="10:17" ht="12.75">
      <c r="J94" s="58"/>
      <c r="K94" s="58"/>
      <c r="L94" s="58"/>
      <c r="M94" s="58"/>
      <c r="N94" s="58"/>
      <c r="O94" s="58"/>
      <c r="P94" s="58"/>
      <c r="Q94" s="58"/>
    </row>
    <row r="95" spans="10:17" ht="12.75">
      <c r="J95" s="58"/>
      <c r="K95" s="58"/>
      <c r="L95" s="58"/>
      <c r="M95" s="58"/>
      <c r="N95" s="58"/>
      <c r="O95" s="58"/>
      <c r="P95" s="58"/>
      <c r="Q95" s="58"/>
    </row>
    <row r="96" spans="10:17" ht="12.75">
      <c r="J96" s="58"/>
      <c r="K96" s="58"/>
      <c r="L96" s="58"/>
      <c r="M96" s="58"/>
      <c r="N96" s="58"/>
      <c r="O96" s="58"/>
      <c r="P96" s="58"/>
      <c r="Q96" s="58"/>
    </row>
    <row r="97" spans="10:17" ht="12.75">
      <c r="J97" s="58"/>
      <c r="K97" s="58"/>
      <c r="L97" s="58"/>
      <c r="M97" s="58"/>
      <c r="N97" s="58"/>
      <c r="O97" s="58"/>
      <c r="P97" s="58"/>
      <c r="Q97" s="58"/>
    </row>
    <row r="98" spans="10:17" ht="12.75">
      <c r="J98" s="58"/>
      <c r="K98" s="58"/>
      <c r="L98" s="58"/>
      <c r="M98" s="58"/>
      <c r="N98" s="58"/>
      <c r="O98" s="58"/>
      <c r="P98" s="58"/>
      <c r="Q98" s="58"/>
    </row>
    <row r="99" spans="10:17" ht="12.75">
      <c r="J99" s="58"/>
      <c r="K99" s="58"/>
      <c r="L99" s="58"/>
      <c r="M99" s="58"/>
      <c r="N99" s="58"/>
      <c r="O99" s="58"/>
      <c r="P99" s="58"/>
      <c r="Q99" s="58"/>
    </row>
    <row r="100" spans="10:17" ht="12.75">
      <c r="J100" s="58"/>
      <c r="K100" s="58"/>
      <c r="L100" s="58"/>
      <c r="M100" s="58"/>
      <c r="N100" s="58"/>
      <c r="O100" s="58"/>
      <c r="P100" s="58"/>
      <c r="Q100" s="58"/>
    </row>
    <row r="101" spans="10:17" ht="12.75">
      <c r="J101" s="58"/>
      <c r="K101" s="58"/>
      <c r="L101" s="58"/>
      <c r="M101" s="58"/>
      <c r="N101" s="58"/>
      <c r="O101" s="58"/>
      <c r="P101" s="58"/>
      <c r="Q101" s="58"/>
    </row>
    <row r="102" spans="10:17" ht="12.75">
      <c r="J102" s="58"/>
      <c r="K102" s="58"/>
      <c r="L102" s="58"/>
      <c r="M102" s="58"/>
      <c r="N102" s="58"/>
      <c r="O102" s="58"/>
      <c r="P102" s="58"/>
      <c r="Q102" s="58"/>
    </row>
    <row r="103" spans="10:17" ht="12.75">
      <c r="J103" s="58"/>
      <c r="K103" s="58"/>
      <c r="L103" s="58"/>
      <c r="M103" s="58"/>
      <c r="N103" s="58"/>
      <c r="O103" s="58"/>
      <c r="P103" s="58"/>
      <c r="Q103" s="58"/>
    </row>
    <row r="104" spans="10:17" ht="12.75">
      <c r="J104" s="58"/>
      <c r="K104" s="58"/>
      <c r="L104" s="58"/>
      <c r="M104" s="58"/>
      <c r="N104" s="58"/>
      <c r="O104" s="58"/>
      <c r="P104" s="58"/>
      <c r="Q104" s="58"/>
    </row>
    <row r="105" spans="10:17" ht="12.75">
      <c r="J105" s="58"/>
      <c r="K105" s="58"/>
      <c r="L105" s="58"/>
      <c r="M105" s="58"/>
      <c r="N105" s="58"/>
      <c r="O105" s="58"/>
      <c r="P105" s="58"/>
      <c r="Q105" s="58"/>
    </row>
    <row r="106" spans="10:17" ht="12.75">
      <c r="J106" s="58"/>
      <c r="K106" s="58"/>
      <c r="L106" s="58"/>
      <c r="M106" s="58"/>
      <c r="N106" s="58"/>
      <c r="O106" s="58"/>
      <c r="P106" s="58"/>
      <c r="Q106" s="58"/>
    </row>
    <row r="107" spans="10:17" ht="12.75">
      <c r="J107" s="58"/>
      <c r="K107" s="58"/>
      <c r="L107" s="58"/>
      <c r="M107" s="58"/>
      <c r="N107" s="58"/>
      <c r="O107" s="58"/>
      <c r="P107" s="58"/>
      <c r="Q107" s="58"/>
    </row>
    <row r="108" spans="10:17" ht="12.75">
      <c r="J108" s="58"/>
      <c r="K108" s="58"/>
      <c r="L108" s="58"/>
      <c r="M108" s="58"/>
      <c r="N108" s="58"/>
      <c r="O108" s="58"/>
      <c r="P108" s="58"/>
      <c r="Q108" s="58"/>
    </row>
    <row r="109" spans="10:17" ht="12.75">
      <c r="J109" s="58"/>
      <c r="K109" s="58"/>
      <c r="L109" s="58"/>
      <c r="M109" s="58"/>
      <c r="N109" s="58"/>
      <c r="O109" s="58"/>
      <c r="P109" s="58"/>
      <c r="Q109" s="58"/>
    </row>
    <row r="110" spans="10:17" ht="12.75">
      <c r="J110" s="58"/>
      <c r="K110" s="58"/>
      <c r="L110" s="58"/>
      <c r="M110" s="58"/>
      <c r="N110" s="58"/>
      <c r="O110" s="58"/>
      <c r="P110" s="58"/>
      <c r="Q110" s="58"/>
    </row>
    <row r="111" spans="10:17" ht="12.75">
      <c r="J111" s="58"/>
      <c r="K111" s="58"/>
      <c r="L111" s="58"/>
      <c r="M111" s="58"/>
      <c r="N111" s="58"/>
      <c r="O111" s="58"/>
      <c r="P111" s="58"/>
      <c r="Q111" s="58"/>
    </row>
    <row r="112" spans="10:17" ht="12.75">
      <c r="J112" s="58"/>
      <c r="K112" s="58"/>
      <c r="L112" s="58"/>
      <c r="M112" s="58"/>
      <c r="N112" s="58"/>
      <c r="O112" s="58"/>
      <c r="P112" s="58"/>
      <c r="Q112" s="58"/>
    </row>
    <row r="113" spans="10:17" ht="12.75">
      <c r="J113" s="58"/>
      <c r="K113" s="58"/>
      <c r="L113" s="58"/>
      <c r="M113" s="58"/>
      <c r="N113" s="58"/>
      <c r="O113" s="58"/>
      <c r="P113" s="58"/>
      <c r="Q113" s="58"/>
    </row>
    <row r="114" spans="10:17" ht="12.75">
      <c r="J114" s="58"/>
      <c r="K114" s="58"/>
      <c r="L114" s="58"/>
      <c r="M114" s="58"/>
      <c r="N114" s="58"/>
      <c r="O114" s="58"/>
      <c r="P114" s="58"/>
      <c r="Q114" s="58"/>
    </row>
    <row r="115" spans="10:17" ht="12.75">
      <c r="J115" s="58"/>
      <c r="K115" s="58"/>
      <c r="L115" s="58"/>
      <c r="M115" s="58"/>
      <c r="N115" s="58"/>
      <c r="O115" s="58"/>
      <c r="P115" s="58"/>
      <c r="Q115" s="58"/>
    </row>
    <row r="116" spans="10:17" ht="12.75">
      <c r="J116" s="58"/>
      <c r="K116" s="58"/>
      <c r="L116" s="58"/>
      <c r="M116" s="58"/>
      <c r="N116" s="58"/>
      <c r="O116" s="58"/>
      <c r="P116" s="58"/>
      <c r="Q116" s="58"/>
    </row>
    <row r="117" spans="10:17" ht="12.75">
      <c r="J117" s="58"/>
      <c r="K117" s="58"/>
      <c r="L117" s="58"/>
      <c r="M117" s="58"/>
      <c r="N117" s="58"/>
      <c r="O117" s="58"/>
      <c r="P117" s="58"/>
      <c r="Q117" s="58"/>
    </row>
    <row r="118" spans="10:17" ht="12.75">
      <c r="J118" s="58"/>
      <c r="K118" s="58"/>
      <c r="L118" s="58"/>
      <c r="M118" s="58"/>
      <c r="N118" s="58"/>
      <c r="O118" s="58"/>
      <c r="P118" s="58"/>
      <c r="Q118" s="58"/>
    </row>
    <row r="119" spans="10:17" ht="12.75">
      <c r="J119" s="58"/>
      <c r="K119" s="58"/>
      <c r="L119" s="58"/>
      <c r="M119" s="58"/>
      <c r="N119" s="58"/>
      <c r="O119" s="58"/>
      <c r="P119" s="58"/>
      <c r="Q119" s="58"/>
    </row>
    <row r="120" spans="10:17" ht="12.75">
      <c r="J120" s="58"/>
      <c r="K120" s="58"/>
      <c r="L120" s="58"/>
      <c r="M120" s="58"/>
      <c r="N120" s="58"/>
      <c r="O120" s="58"/>
      <c r="P120" s="58"/>
      <c r="Q120" s="58"/>
    </row>
    <row r="121" spans="10:17" ht="12.75">
      <c r="J121" s="58"/>
      <c r="K121" s="58"/>
      <c r="L121" s="58"/>
      <c r="M121" s="58"/>
      <c r="N121" s="58"/>
      <c r="O121" s="58"/>
      <c r="P121" s="58"/>
      <c r="Q121" s="58"/>
    </row>
    <row r="122" spans="10:17" ht="12.75">
      <c r="J122" s="58"/>
      <c r="K122" s="58"/>
      <c r="L122" s="58"/>
      <c r="M122" s="58"/>
      <c r="N122" s="58"/>
      <c r="O122" s="58"/>
      <c r="P122" s="58"/>
      <c r="Q122" s="58"/>
    </row>
    <row r="123" spans="10:17" ht="12.75">
      <c r="J123" s="58"/>
      <c r="K123" s="58"/>
      <c r="L123" s="58"/>
      <c r="M123" s="58"/>
      <c r="N123" s="58"/>
      <c r="O123" s="58"/>
      <c r="P123" s="58"/>
      <c r="Q123" s="58"/>
    </row>
    <row r="124" spans="10:17" ht="12.75">
      <c r="J124" s="58"/>
      <c r="K124" s="58"/>
      <c r="L124" s="58"/>
      <c r="M124" s="58"/>
      <c r="N124" s="58"/>
      <c r="O124" s="58"/>
      <c r="P124" s="58"/>
      <c r="Q124" s="58"/>
    </row>
    <row r="125" spans="10:17" ht="12.75">
      <c r="J125" s="58"/>
      <c r="K125" s="58"/>
      <c r="L125" s="58"/>
      <c r="M125" s="58"/>
      <c r="N125" s="58"/>
      <c r="O125" s="58"/>
      <c r="P125" s="58"/>
      <c r="Q125" s="58"/>
    </row>
    <row r="126" spans="10:17" ht="12.75">
      <c r="J126" s="58"/>
      <c r="K126" s="58"/>
      <c r="L126" s="58"/>
      <c r="M126" s="58"/>
      <c r="N126" s="58"/>
      <c r="O126" s="58"/>
      <c r="P126" s="58"/>
      <c r="Q126" s="58"/>
    </row>
    <row r="127" spans="10:17" ht="12.75">
      <c r="J127" s="58"/>
      <c r="K127" s="58"/>
      <c r="L127" s="58"/>
      <c r="M127" s="58"/>
      <c r="N127" s="58"/>
      <c r="O127" s="58"/>
      <c r="P127" s="58"/>
      <c r="Q127" s="58"/>
    </row>
    <row r="128" spans="10:17" ht="12.75">
      <c r="J128" s="58"/>
      <c r="K128" s="58"/>
      <c r="L128" s="58"/>
      <c r="M128" s="58"/>
      <c r="N128" s="58"/>
      <c r="O128" s="58"/>
      <c r="P128" s="58"/>
      <c r="Q128" s="58"/>
    </row>
    <row r="129" spans="10:17" ht="12.75">
      <c r="J129" s="58"/>
      <c r="K129" s="58"/>
      <c r="L129" s="58"/>
      <c r="M129" s="58"/>
      <c r="N129" s="58"/>
      <c r="O129" s="58"/>
      <c r="P129" s="58"/>
      <c r="Q129" s="58"/>
    </row>
    <row r="130" spans="10:17" ht="12.75">
      <c r="J130" s="58"/>
      <c r="K130" s="58"/>
      <c r="L130" s="58"/>
      <c r="M130" s="58"/>
      <c r="N130" s="58"/>
      <c r="O130" s="58"/>
      <c r="P130" s="58"/>
      <c r="Q130" s="58"/>
    </row>
    <row r="131" spans="10:17" ht="12.75">
      <c r="J131" s="58"/>
      <c r="K131" s="58"/>
      <c r="L131" s="58"/>
      <c r="M131" s="58"/>
      <c r="N131" s="58"/>
      <c r="O131" s="58"/>
      <c r="P131" s="58"/>
      <c r="Q131" s="58"/>
    </row>
    <row r="132" spans="10:17" ht="12.75">
      <c r="J132" s="58"/>
      <c r="K132" s="58"/>
      <c r="L132" s="58"/>
      <c r="M132" s="58"/>
      <c r="N132" s="58"/>
      <c r="O132" s="58"/>
      <c r="P132" s="58"/>
      <c r="Q132" s="58"/>
    </row>
    <row r="133" spans="10:17" ht="12.75">
      <c r="J133" s="58"/>
      <c r="K133" s="58"/>
      <c r="L133" s="58"/>
      <c r="M133" s="58"/>
      <c r="N133" s="58"/>
      <c r="O133" s="58"/>
      <c r="P133" s="58"/>
      <c r="Q133" s="58"/>
    </row>
    <row r="134" spans="10:17" ht="12.75">
      <c r="J134" s="58"/>
      <c r="K134" s="58"/>
      <c r="L134" s="58"/>
      <c r="M134" s="58"/>
      <c r="N134" s="58"/>
      <c r="O134" s="58"/>
      <c r="P134" s="58"/>
      <c r="Q134" s="58"/>
    </row>
    <row r="135" spans="10:17" ht="12.75">
      <c r="J135" s="58"/>
      <c r="K135" s="58"/>
      <c r="L135" s="58"/>
      <c r="M135" s="58"/>
      <c r="N135" s="58"/>
      <c r="O135" s="58"/>
      <c r="P135" s="58"/>
      <c r="Q135" s="58"/>
    </row>
    <row r="136" spans="10:17" ht="12.75">
      <c r="J136" s="58"/>
      <c r="K136" s="58"/>
      <c r="L136" s="58"/>
      <c r="M136" s="58"/>
      <c r="N136" s="58"/>
      <c r="O136" s="58"/>
      <c r="P136" s="58"/>
      <c r="Q136" s="58"/>
    </row>
    <row r="137" spans="10:17" ht="12.75">
      <c r="J137" s="58"/>
      <c r="K137" s="58"/>
      <c r="L137" s="58"/>
      <c r="M137" s="58"/>
      <c r="N137" s="58"/>
      <c r="O137" s="58"/>
      <c r="P137" s="58"/>
      <c r="Q137" s="58"/>
    </row>
    <row r="138" spans="10:17" ht="12.75">
      <c r="J138" s="58"/>
      <c r="K138" s="58"/>
      <c r="L138" s="58"/>
      <c r="M138" s="58"/>
      <c r="N138" s="58"/>
      <c r="O138" s="58"/>
      <c r="P138" s="58"/>
      <c r="Q138" s="58"/>
    </row>
    <row r="139" spans="10:17" ht="12.75">
      <c r="J139" s="58"/>
      <c r="K139" s="58"/>
      <c r="L139" s="58"/>
      <c r="M139" s="58"/>
      <c r="N139" s="58"/>
      <c r="O139" s="58"/>
      <c r="P139" s="58"/>
      <c r="Q139" s="58"/>
    </row>
    <row r="140" spans="10:17" ht="12.75">
      <c r="J140" s="58"/>
      <c r="K140" s="58"/>
      <c r="L140" s="58"/>
      <c r="M140" s="58"/>
      <c r="N140" s="58"/>
      <c r="O140" s="58"/>
      <c r="P140" s="58"/>
      <c r="Q140" s="58"/>
    </row>
    <row r="141" spans="10:17" ht="12.75">
      <c r="J141" s="58"/>
      <c r="K141" s="58"/>
      <c r="L141" s="58"/>
      <c r="M141" s="58"/>
      <c r="N141" s="58"/>
      <c r="O141" s="58"/>
      <c r="P141" s="58"/>
      <c r="Q141" s="58"/>
    </row>
    <row r="142" spans="10:17" ht="12.75">
      <c r="J142" s="58"/>
      <c r="K142" s="58"/>
      <c r="L142" s="58"/>
      <c r="M142" s="58"/>
      <c r="N142" s="58"/>
      <c r="O142" s="58"/>
      <c r="P142" s="58"/>
      <c r="Q142" s="58"/>
    </row>
    <row r="143" spans="10:17" ht="12.75">
      <c r="J143" s="58"/>
      <c r="K143" s="58"/>
      <c r="L143" s="58"/>
      <c r="M143" s="58"/>
      <c r="N143" s="58"/>
      <c r="O143" s="58"/>
      <c r="P143" s="58"/>
      <c r="Q143" s="58"/>
    </row>
    <row r="144" spans="10:17" ht="12.75">
      <c r="J144" s="58"/>
      <c r="K144" s="58"/>
      <c r="L144" s="58"/>
      <c r="M144" s="58"/>
      <c r="N144" s="58"/>
      <c r="O144" s="58"/>
      <c r="P144" s="58"/>
      <c r="Q144" s="58"/>
    </row>
    <row r="145" spans="10:17" ht="12.75">
      <c r="J145" s="58"/>
      <c r="K145" s="58"/>
      <c r="L145" s="58"/>
      <c r="M145" s="58"/>
      <c r="N145" s="58"/>
      <c r="O145" s="58"/>
      <c r="P145" s="58"/>
      <c r="Q145" s="58"/>
    </row>
    <row r="146" spans="10:17" ht="12.75">
      <c r="J146" s="58"/>
      <c r="K146" s="58"/>
      <c r="L146" s="58"/>
      <c r="M146" s="58"/>
      <c r="N146" s="58"/>
      <c r="O146" s="58"/>
      <c r="P146" s="58"/>
      <c r="Q146" s="58"/>
    </row>
    <row r="147" spans="10:17" ht="12.75">
      <c r="J147" s="58"/>
      <c r="K147" s="58"/>
      <c r="L147" s="58"/>
      <c r="M147" s="58"/>
      <c r="N147" s="58"/>
      <c r="O147" s="58"/>
      <c r="P147" s="58"/>
      <c r="Q147" s="58"/>
    </row>
    <row r="148" spans="10:17" ht="12.75">
      <c r="J148" s="58"/>
      <c r="K148" s="58"/>
      <c r="L148" s="58"/>
      <c r="M148" s="58"/>
      <c r="N148" s="58"/>
      <c r="O148" s="58"/>
      <c r="P148" s="58"/>
      <c r="Q148" s="58"/>
    </row>
    <row r="149" spans="10:17" ht="12.75">
      <c r="J149" s="58"/>
      <c r="K149" s="58"/>
      <c r="L149" s="58"/>
      <c r="M149" s="58"/>
      <c r="N149" s="58"/>
      <c r="O149" s="58"/>
      <c r="P149" s="58"/>
      <c r="Q149" s="58"/>
    </row>
    <row r="150" spans="10:17" ht="12.75">
      <c r="J150" s="58"/>
      <c r="K150" s="58"/>
      <c r="L150" s="58"/>
      <c r="M150" s="58"/>
      <c r="N150" s="58"/>
      <c r="O150" s="58"/>
      <c r="P150" s="58"/>
      <c r="Q150" s="58"/>
    </row>
    <row r="151" spans="10:17" ht="12.75">
      <c r="J151" s="58"/>
      <c r="K151" s="58"/>
      <c r="L151" s="58"/>
      <c r="M151" s="58"/>
      <c r="N151" s="58"/>
      <c r="O151" s="58"/>
      <c r="P151" s="58"/>
      <c r="Q151" s="58"/>
    </row>
    <row r="152" spans="10:17" ht="12.75">
      <c r="J152" s="58"/>
      <c r="K152" s="58"/>
      <c r="L152" s="58"/>
      <c r="M152" s="58"/>
      <c r="N152" s="58"/>
      <c r="O152" s="58"/>
      <c r="P152" s="58"/>
      <c r="Q152" s="58"/>
    </row>
    <row r="153" spans="10:17" ht="12.75">
      <c r="J153" s="58"/>
      <c r="K153" s="58"/>
      <c r="L153" s="58"/>
      <c r="M153" s="58"/>
      <c r="N153" s="58"/>
      <c r="O153" s="58"/>
      <c r="P153" s="58"/>
      <c r="Q153" s="58"/>
    </row>
    <row r="154" spans="10:17" ht="12.75">
      <c r="J154" s="58"/>
      <c r="K154" s="58"/>
      <c r="L154" s="58"/>
      <c r="M154" s="58"/>
      <c r="N154" s="58"/>
      <c r="O154" s="58"/>
      <c r="P154" s="58"/>
      <c r="Q154" s="58"/>
    </row>
    <row r="155" spans="10:17" ht="12.75">
      <c r="J155" s="58"/>
      <c r="K155" s="58"/>
      <c r="L155" s="58"/>
      <c r="M155" s="58"/>
      <c r="N155" s="58"/>
      <c r="O155" s="58"/>
      <c r="P155" s="58"/>
      <c r="Q155" s="58"/>
    </row>
    <row r="156" spans="10:17" ht="12.75">
      <c r="J156" s="58"/>
      <c r="K156" s="58"/>
      <c r="L156" s="58"/>
      <c r="M156" s="58"/>
      <c r="N156" s="58"/>
      <c r="O156" s="58"/>
      <c r="P156" s="58"/>
      <c r="Q156" s="58"/>
    </row>
    <row r="157" spans="10:17" ht="12.75">
      <c r="J157" s="58"/>
      <c r="K157" s="58"/>
      <c r="L157" s="58"/>
      <c r="M157" s="58"/>
      <c r="N157" s="58"/>
      <c r="O157" s="58"/>
      <c r="P157" s="58"/>
      <c r="Q157" s="58"/>
    </row>
    <row r="158" spans="10:17" ht="12.75">
      <c r="J158" s="58"/>
      <c r="K158" s="58"/>
      <c r="L158" s="58"/>
      <c r="M158" s="58"/>
      <c r="N158" s="58"/>
      <c r="O158" s="58"/>
      <c r="P158" s="58"/>
      <c r="Q158" s="58"/>
    </row>
    <row r="159" spans="10:17" ht="12.75">
      <c r="J159" s="58"/>
      <c r="K159" s="58"/>
      <c r="L159" s="58"/>
      <c r="M159" s="58"/>
      <c r="N159" s="58"/>
      <c r="O159" s="58"/>
      <c r="P159" s="58"/>
      <c r="Q159" s="58"/>
    </row>
    <row r="160" spans="10:17" ht="12.75">
      <c r="J160" s="58"/>
      <c r="K160" s="58"/>
      <c r="L160" s="58"/>
      <c r="M160" s="58"/>
      <c r="N160" s="58"/>
      <c r="O160" s="58"/>
      <c r="P160" s="58"/>
      <c r="Q160" s="58"/>
    </row>
    <row r="161" spans="10:17" ht="12.75">
      <c r="J161" s="58"/>
      <c r="K161" s="58"/>
      <c r="L161" s="58"/>
      <c r="M161" s="58"/>
      <c r="N161" s="58"/>
      <c r="O161" s="58"/>
      <c r="P161" s="58"/>
      <c r="Q161" s="58"/>
    </row>
    <row r="162" spans="10:17" ht="12.75">
      <c r="J162" s="58"/>
      <c r="K162" s="58"/>
      <c r="L162" s="58"/>
      <c r="M162" s="58"/>
      <c r="N162" s="58"/>
      <c r="O162" s="58"/>
      <c r="P162" s="58"/>
      <c r="Q162" s="58"/>
    </row>
    <row r="163" spans="10:17" ht="12.75">
      <c r="J163" s="58"/>
      <c r="K163" s="58"/>
      <c r="L163" s="58"/>
      <c r="M163" s="58"/>
      <c r="N163" s="58"/>
      <c r="O163" s="58"/>
      <c r="P163" s="58"/>
      <c r="Q163" s="58"/>
    </row>
    <row r="164" spans="10:17" ht="12.75">
      <c r="J164" s="58"/>
      <c r="K164" s="58"/>
      <c r="L164" s="58"/>
      <c r="M164" s="58"/>
      <c r="N164" s="58"/>
      <c r="O164" s="58"/>
      <c r="P164" s="58"/>
      <c r="Q164" s="58"/>
    </row>
    <row r="165" spans="10:17" ht="12.75">
      <c r="J165" s="58"/>
      <c r="K165" s="58"/>
      <c r="L165" s="58"/>
      <c r="M165" s="58"/>
      <c r="N165" s="58"/>
      <c r="O165" s="58"/>
      <c r="P165" s="58"/>
      <c r="Q165" s="58"/>
    </row>
    <row r="166" spans="10:17" ht="12.75">
      <c r="J166" s="58"/>
      <c r="K166" s="58"/>
      <c r="L166" s="58"/>
      <c r="M166" s="58"/>
      <c r="N166" s="58"/>
      <c r="O166" s="58"/>
      <c r="P166" s="58"/>
      <c r="Q166" s="58"/>
    </row>
    <row r="167" spans="10:17" ht="12.75">
      <c r="J167" s="58"/>
      <c r="K167" s="58"/>
      <c r="L167" s="58"/>
      <c r="M167" s="58"/>
      <c r="N167" s="58"/>
      <c r="O167" s="58"/>
      <c r="P167" s="58"/>
      <c r="Q167" s="58"/>
    </row>
    <row r="168" spans="10:17" ht="12.75">
      <c r="J168" s="58"/>
      <c r="K168" s="58"/>
      <c r="L168" s="58"/>
      <c r="M168" s="58"/>
      <c r="N168" s="58"/>
      <c r="O168" s="58"/>
      <c r="P168" s="58"/>
      <c r="Q168" s="58"/>
    </row>
    <row r="169" spans="10:17" ht="12.75">
      <c r="J169" s="58"/>
      <c r="K169" s="58"/>
      <c r="L169" s="58"/>
      <c r="M169" s="58"/>
      <c r="N169" s="58"/>
      <c r="O169" s="58"/>
      <c r="P169" s="58"/>
      <c r="Q169" s="58"/>
    </row>
    <row r="170" spans="10:17" ht="12.75">
      <c r="J170" s="58"/>
      <c r="K170" s="58"/>
      <c r="L170" s="58"/>
      <c r="M170" s="58"/>
      <c r="N170" s="58"/>
      <c r="O170" s="58"/>
      <c r="P170" s="58"/>
      <c r="Q170" s="58"/>
    </row>
    <row r="171" spans="10:17" ht="12.75">
      <c r="J171" s="58"/>
      <c r="K171" s="58"/>
      <c r="L171" s="58"/>
      <c r="M171" s="58"/>
      <c r="N171" s="58"/>
      <c r="O171" s="58"/>
      <c r="P171" s="58"/>
      <c r="Q171" s="58"/>
    </row>
    <row r="172" spans="10:17" ht="12.75">
      <c r="J172" s="58"/>
      <c r="K172" s="58"/>
      <c r="L172" s="58"/>
      <c r="M172" s="58"/>
      <c r="N172" s="58"/>
      <c r="O172" s="58"/>
      <c r="P172" s="58"/>
      <c r="Q172" s="58"/>
    </row>
    <row r="173" spans="10:17" ht="12.75">
      <c r="J173" s="58"/>
      <c r="K173" s="58"/>
      <c r="L173" s="58"/>
      <c r="M173" s="58"/>
      <c r="N173" s="58"/>
      <c r="O173" s="58"/>
      <c r="P173" s="58"/>
      <c r="Q173" s="58"/>
    </row>
    <row r="174" spans="10:17" ht="12.75">
      <c r="J174" s="58"/>
      <c r="K174" s="58"/>
      <c r="L174" s="58"/>
      <c r="M174" s="58"/>
      <c r="N174" s="58"/>
      <c r="O174" s="58"/>
      <c r="P174" s="58"/>
      <c r="Q174" s="58"/>
    </row>
    <row r="175" spans="10:17" ht="12.75">
      <c r="J175" s="58"/>
      <c r="K175" s="58"/>
      <c r="L175" s="58"/>
      <c r="M175" s="58"/>
      <c r="N175" s="58"/>
      <c r="O175" s="58"/>
      <c r="P175" s="58"/>
      <c r="Q175" s="58"/>
    </row>
  </sheetData>
  <mergeCells count="4">
    <mergeCell ref="A4:A5"/>
    <mergeCell ref="B4:B5"/>
    <mergeCell ref="C4:I4"/>
    <mergeCell ref="C47:I47"/>
  </mergeCells>
  <printOptions/>
  <pageMargins left="0.6597222222222222" right="0.5902777777777778" top="0.4798611111111111" bottom="0.3597222222222222" header="0.3" footer="0.25972222222222224"/>
  <pageSetup horizontalDpi="300" verticalDpi="300" orientation="landscape" paperSize="9" scale="89"/>
  <headerFooter alignWithMargins="0">
    <oddHeader>&amp;C&amp;"Book Antiqua,Regularna"Zadania objęte Wieloletnim Planem Inwestycyjnym
Środki własne gminy
Zmiana nr 9</oddHeader>
    <oddFooter>&amp;C&amp;"Book Antiqua,Regularna"&amp;12 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="90" zoomScaleNormal="90" workbookViewId="0" topLeftCell="A14">
      <selection activeCell="C46" sqref="C46"/>
    </sheetView>
  </sheetViews>
  <sheetFormatPr defaultColWidth="9.00390625" defaultRowHeight="12.75"/>
  <cols>
    <col min="1" max="1" width="4.75390625" style="0" customWidth="1"/>
    <col min="2" max="2" width="59.625" style="0" customWidth="1"/>
    <col min="3" max="3" width="12.625" style="0" customWidth="1"/>
    <col min="4" max="4" width="9.125" style="0" customWidth="1"/>
    <col min="5" max="5" width="9.375" style="0" customWidth="1"/>
    <col min="6" max="6" width="8.25390625" style="0" customWidth="1"/>
    <col min="7" max="7" width="7.375" style="0" customWidth="1"/>
    <col min="8" max="8" width="8.875" style="0" customWidth="1"/>
    <col min="9" max="9" width="11.375" style="0" customWidth="1"/>
    <col min="10" max="16384" width="9.125" style="0" customWidth="1"/>
  </cols>
  <sheetData>
    <row r="2" ht="12.75">
      <c r="E2" s="61"/>
    </row>
    <row r="4" spans="1:9" ht="12.75" customHeight="1" hidden="1">
      <c r="A4" s="94" t="s">
        <v>0</v>
      </c>
      <c r="B4" s="95" t="s">
        <v>1</v>
      </c>
      <c r="C4" s="96" t="s">
        <v>82</v>
      </c>
      <c r="D4" s="97"/>
      <c r="E4" s="97"/>
      <c r="F4" s="97"/>
      <c r="G4" s="97"/>
      <c r="H4" s="97"/>
      <c r="I4" s="98"/>
    </row>
    <row r="5" spans="1:9" ht="19.5" customHeight="1">
      <c r="A5" s="99"/>
      <c r="B5" s="100"/>
      <c r="C5" s="101" t="s">
        <v>3</v>
      </c>
      <c r="D5" s="102">
        <v>2005</v>
      </c>
      <c r="E5" s="102">
        <v>2006</v>
      </c>
      <c r="F5" s="102">
        <v>2007</v>
      </c>
      <c r="G5" s="102">
        <v>2008</v>
      </c>
      <c r="H5" s="102">
        <v>2009</v>
      </c>
      <c r="I5" s="103" t="s">
        <v>4</v>
      </c>
    </row>
    <row r="6" spans="1:9" ht="12" customHeight="1">
      <c r="A6" s="104">
        <v>1</v>
      </c>
      <c r="B6" s="105" t="str">
        <f>'Zadania WPI'!C6</f>
        <v>Budowa sieci kanalizacji sanitarnej w Gierałcicach</v>
      </c>
      <c r="C6" s="106">
        <v>12200</v>
      </c>
      <c r="D6" s="107">
        <v>2000</v>
      </c>
      <c r="E6" s="107"/>
      <c r="F6" s="107"/>
      <c r="G6" s="107"/>
      <c r="H6" s="107"/>
      <c r="I6" s="108">
        <f aca="true" t="shared" si="0" ref="I6:I45">SUM(C6:H6)</f>
        <v>14200</v>
      </c>
    </row>
    <row r="7" spans="1:9" s="114" customFormat="1" ht="12" customHeight="1">
      <c r="A7" s="109">
        <v>2</v>
      </c>
      <c r="B7" s="110" t="str">
        <f>'Zadania WPI'!C7</f>
        <v>Budowa tranzytowej sieci kan.san.w Wierzbicy G.z przyłączami</v>
      </c>
      <c r="C7" s="111">
        <f>166785</f>
        <v>166785</v>
      </c>
      <c r="D7" s="112"/>
      <c r="E7" s="112"/>
      <c r="F7" s="112"/>
      <c r="G7" s="112"/>
      <c r="H7" s="112"/>
      <c r="I7" s="113">
        <f t="shared" si="0"/>
        <v>166785</v>
      </c>
    </row>
    <row r="8" spans="1:9" ht="12" customHeight="1">
      <c r="A8" s="109">
        <v>3</v>
      </c>
      <c r="B8" s="110" t="str">
        <f>'Zadania WPI'!C8</f>
        <v>Budowa sieci kanalizacji sanitarnej w Wierzbicy G.II etap</v>
      </c>
      <c r="C8" s="111">
        <v>10980</v>
      </c>
      <c r="D8" s="112">
        <v>3000</v>
      </c>
      <c r="E8" s="112"/>
      <c r="F8" s="112"/>
      <c r="G8" s="112"/>
      <c r="H8" s="112"/>
      <c r="I8" s="113">
        <f t="shared" si="0"/>
        <v>13980</v>
      </c>
    </row>
    <row r="9" spans="1:9" ht="12" customHeight="1">
      <c r="A9" s="109">
        <v>4</v>
      </c>
      <c r="B9" s="110" t="str">
        <f>'Zadania WPI'!C9</f>
        <v>Budowa ogrodzenia hali sportowo-widowiskowej</v>
      </c>
      <c r="C9" s="111"/>
      <c r="D9" s="112"/>
      <c r="E9" s="112"/>
      <c r="F9" s="112"/>
      <c r="G9" s="112"/>
      <c r="H9" s="112"/>
      <c r="I9" s="113">
        <f t="shared" si="0"/>
        <v>0</v>
      </c>
    </row>
    <row r="10" spans="1:9" ht="12" customHeight="1">
      <c r="A10" s="109">
        <v>5</v>
      </c>
      <c r="B10" s="110" t="str">
        <f>'Zadania WPI'!C10</f>
        <v>Rozbudowa wraz z mod. skł. odp. kom. w Wierzbicy G. gm. Wołczyn-Etap I</v>
      </c>
      <c r="C10" s="111">
        <v>130000</v>
      </c>
      <c r="D10" s="112">
        <f>54858+700</f>
        <v>55558</v>
      </c>
      <c r="E10" s="112">
        <v>60000</v>
      </c>
      <c r="F10" s="112"/>
      <c r="G10" s="112"/>
      <c r="H10" s="112"/>
      <c r="I10" s="113">
        <f t="shared" si="0"/>
        <v>245558</v>
      </c>
    </row>
    <row r="11" spans="1:9" ht="12" customHeight="1">
      <c r="A11" s="109">
        <v>6</v>
      </c>
      <c r="B11" s="110" t="str">
        <f>'Zadania WPI'!C11</f>
        <v>Budowa gimnazjum z halą sportowo-widowiskową w Wołczynie</v>
      </c>
      <c r="C11" s="111">
        <v>17000</v>
      </c>
      <c r="D11" s="112"/>
      <c r="E11" s="112"/>
      <c r="F11" s="112"/>
      <c r="G11" s="112"/>
      <c r="H11" s="112"/>
      <c r="I11" s="113">
        <f t="shared" si="0"/>
        <v>17000</v>
      </c>
    </row>
    <row r="12" spans="1:9" ht="12" customHeight="1">
      <c r="A12" s="109">
        <v>7</v>
      </c>
      <c r="B12" s="110" t="str">
        <f>'Zadania WPI'!C12</f>
        <v>Budowa zaplecza świetlicy wiejskiej w Wierzbicy Górnej</v>
      </c>
      <c r="C12" s="111"/>
      <c r="D12" s="112"/>
      <c r="E12" s="112"/>
      <c r="F12" s="112"/>
      <c r="G12" s="112"/>
      <c r="H12" s="112"/>
      <c r="I12" s="113">
        <f t="shared" si="0"/>
        <v>0</v>
      </c>
    </row>
    <row r="13" spans="1:9" ht="12" customHeight="1">
      <c r="A13" s="109">
        <v>8</v>
      </c>
      <c r="B13" s="110" t="str">
        <f>'Zadania WPI'!C13</f>
        <v>Modernizacja oczyszczalni ścieków w Wołczynie</v>
      </c>
      <c r="C13" s="111"/>
      <c r="D13" s="112"/>
      <c r="E13" s="112"/>
      <c r="F13" s="112"/>
      <c r="G13" s="112"/>
      <c r="H13" s="112"/>
      <c r="I13" s="113">
        <f t="shared" si="0"/>
        <v>0</v>
      </c>
    </row>
    <row r="14" spans="1:9" ht="12" customHeight="1">
      <c r="A14" s="109">
        <v>9</v>
      </c>
      <c r="B14" s="110" t="str">
        <f>'Zadania WPI'!C14</f>
        <v>Rekultywacja miejskiego wysypiska odpadów komunalnych</v>
      </c>
      <c r="C14" s="111">
        <v>45000</v>
      </c>
      <c r="D14" s="112"/>
      <c r="E14" s="112"/>
      <c r="F14" s="112"/>
      <c r="G14" s="112"/>
      <c r="H14" s="112"/>
      <c r="I14" s="113">
        <f t="shared" si="0"/>
        <v>45000</v>
      </c>
    </row>
    <row r="15" spans="1:9" ht="12" customHeight="1">
      <c r="A15" s="109">
        <v>10</v>
      </c>
      <c r="B15" s="110" t="str">
        <f>'Zadania WPI'!C15</f>
        <v>Modernizacja ul. Rzecznej w Wołczynie</v>
      </c>
      <c r="C15" s="111"/>
      <c r="D15" s="112"/>
      <c r="E15" s="112"/>
      <c r="F15" s="112"/>
      <c r="G15" s="112"/>
      <c r="H15" s="112"/>
      <c r="I15" s="113">
        <f t="shared" si="0"/>
        <v>0</v>
      </c>
    </row>
    <row r="16" spans="1:9" ht="12" customHeight="1">
      <c r="A16" s="109">
        <v>11</v>
      </c>
      <c r="B16" s="110" t="str">
        <f>'Zadania WPI'!C16</f>
        <v>Rozdział sieci wodociągowej w Rożnowie</v>
      </c>
      <c r="C16" s="111"/>
      <c r="D16" s="112"/>
      <c r="E16" s="112"/>
      <c r="F16" s="112"/>
      <c r="G16" s="112"/>
      <c r="H16" s="112"/>
      <c r="I16" s="113">
        <f t="shared" si="0"/>
        <v>0</v>
      </c>
    </row>
    <row r="17" spans="1:9" ht="12" customHeight="1">
      <c r="A17" s="109">
        <v>12</v>
      </c>
      <c r="B17" s="110" t="str">
        <f>'Zadania WPI'!C17</f>
        <v>Modernizacja ul. Polnej w Wołczynie</v>
      </c>
      <c r="C17" s="111"/>
      <c r="D17" s="112"/>
      <c r="E17" s="112"/>
      <c r="F17" s="112"/>
      <c r="G17" s="112"/>
      <c r="H17" s="112"/>
      <c r="I17" s="113">
        <f t="shared" si="0"/>
        <v>0</v>
      </c>
    </row>
    <row r="18" spans="1:9" ht="12" customHeight="1">
      <c r="A18" s="109">
        <v>13</v>
      </c>
      <c r="B18" s="110" t="str">
        <f>'Zadania WPI'!C18</f>
        <v>Uzbrojenie w sieci os.domów jednorodz.przy ul. Poznańskiej w Wołczynie</v>
      </c>
      <c r="C18" s="111"/>
      <c r="D18" s="112"/>
      <c r="E18" s="112"/>
      <c r="F18" s="112"/>
      <c r="G18" s="112"/>
      <c r="H18" s="112"/>
      <c r="I18" s="113">
        <f t="shared" si="0"/>
        <v>0</v>
      </c>
    </row>
    <row r="19" spans="1:9" ht="12" customHeight="1">
      <c r="A19" s="109">
        <v>14</v>
      </c>
      <c r="B19" s="110" t="str">
        <f>'Zadania WPI'!C19</f>
        <v>Budowa sieci wodociągowej Wołczyn - Ligota Mała</v>
      </c>
      <c r="C19" s="111"/>
      <c r="D19" s="112"/>
      <c r="E19" s="112"/>
      <c r="F19" s="112"/>
      <c r="G19" s="112"/>
      <c r="H19" s="112"/>
      <c r="I19" s="113">
        <f t="shared" si="0"/>
        <v>0</v>
      </c>
    </row>
    <row r="20" spans="1:9" ht="12" customHeight="1">
      <c r="A20" s="109">
        <v>15</v>
      </c>
      <c r="B20" s="110" t="str">
        <f>'Zadania WPI'!C20</f>
        <v>Modernizacja drogi Krzywiczyny - Świniary Wielkie</v>
      </c>
      <c r="C20" s="111"/>
      <c r="D20" s="112"/>
      <c r="E20" s="112"/>
      <c r="F20" s="112"/>
      <c r="G20" s="112"/>
      <c r="H20" s="112"/>
      <c r="I20" s="113">
        <f t="shared" si="0"/>
        <v>0</v>
      </c>
    </row>
    <row r="21" spans="1:9" ht="12" customHeight="1">
      <c r="A21" s="109">
        <v>16</v>
      </c>
      <c r="B21" s="110" t="str">
        <f>'Zadania WPI'!C21</f>
        <v>Budowa cmentarza komunalnego w Wołczynie</v>
      </c>
      <c r="C21" s="111"/>
      <c r="D21" s="112"/>
      <c r="E21" s="112"/>
      <c r="F21" s="112"/>
      <c r="G21" s="112"/>
      <c r="H21" s="112"/>
      <c r="I21" s="113">
        <f t="shared" si="0"/>
        <v>0</v>
      </c>
    </row>
    <row r="22" spans="1:9" ht="12" customHeight="1">
      <c r="A22" s="109">
        <v>17</v>
      </c>
      <c r="B22" s="110" t="str">
        <f>'Zadania WPI'!C22</f>
        <v>Eurząd dla mieszkańca opolszczyzny</v>
      </c>
      <c r="C22" s="111"/>
      <c r="D22" s="112"/>
      <c r="E22" s="112"/>
      <c r="F22" s="112"/>
      <c r="G22" s="112"/>
      <c r="H22" s="112"/>
      <c r="I22" s="113">
        <f t="shared" si="0"/>
        <v>0</v>
      </c>
    </row>
    <row r="23" spans="1:9" ht="12" customHeight="1">
      <c r="A23" s="109">
        <v>18</v>
      </c>
      <c r="B23" s="110" t="str">
        <f>'Zadania WPI'!C23</f>
        <v>Modernizacja i przebudowa zabytkowego parku miejskiego w Wołczynie</v>
      </c>
      <c r="C23" s="111"/>
      <c r="D23" s="112"/>
      <c r="E23" s="112"/>
      <c r="F23" s="112"/>
      <c r="G23" s="112"/>
      <c r="H23" s="112"/>
      <c r="I23" s="113">
        <f t="shared" si="0"/>
        <v>0</v>
      </c>
    </row>
    <row r="24" spans="1:9" ht="12" customHeight="1">
      <c r="A24" s="109">
        <v>19</v>
      </c>
      <c r="B24" s="110" t="str">
        <f>'Zadania WPI'!C24</f>
        <v>Budowa sieci kanalizacji sanitarnej w Ligocie Wołczyńskiej</v>
      </c>
      <c r="C24" s="111"/>
      <c r="D24" s="112"/>
      <c r="E24" s="112"/>
      <c r="F24" s="112"/>
      <c r="G24" s="112"/>
      <c r="H24" s="112"/>
      <c r="I24" s="113">
        <f t="shared" si="0"/>
        <v>0</v>
      </c>
    </row>
    <row r="25" spans="1:9" ht="12" customHeight="1">
      <c r="A25" s="109">
        <v>20</v>
      </c>
      <c r="B25" s="110" t="str">
        <f>'Zadania WPI'!C25</f>
        <v>Dostawa i montaż technologicznego wyposażenia kuchni w gimnazjum</v>
      </c>
      <c r="C25" s="111"/>
      <c r="D25" s="112"/>
      <c r="E25" s="112"/>
      <c r="F25" s="112"/>
      <c r="G25" s="112"/>
      <c r="H25" s="112"/>
      <c r="I25" s="113">
        <f t="shared" si="0"/>
        <v>0</v>
      </c>
    </row>
    <row r="26" spans="1:9" ht="12" customHeight="1">
      <c r="A26" s="115">
        <v>21</v>
      </c>
      <c r="B26" s="110" t="str">
        <f>'Zadania WPI'!C26</f>
        <v>Odbudowa mostu na Stobrawie w Markotowie Dużym</v>
      </c>
      <c r="C26" s="111"/>
      <c r="D26" s="112"/>
      <c r="E26" s="112"/>
      <c r="F26" s="112"/>
      <c r="G26" s="112"/>
      <c r="H26" s="112"/>
      <c r="I26" s="113">
        <f t="shared" si="0"/>
        <v>0</v>
      </c>
    </row>
    <row r="27" spans="1:9" ht="12" customHeight="1">
      <c r="A27" s="115">
        <v>22</v>
      </c>
      <c r="B27" s="110" t="str">
        <f>'Zadania WPI'!C27</f>
        <v>Budowa sieci wodociągowej Duczów Mały - Jedliska i Wąsice</v>
      </c>
      <c r="C27" s="111"/>
      <c r="D27" s="112">
        <v>13000</v>
      </c>
      <c r="E27" s="112"/>
      <c r="F27" s="112"/>
      <c r="G27" s="112"/>
      <c r="H27" s="112"/>
      <c r="I27" s="113">
        <f t="shared" si="0"/>
        <v>13000</v>
      </c>
    </row>
    <row r="28" spans="1:9" ht="12" customHeight="1">
      <c r="A28" s="115">
        <v>23</v>
      </c>
      <c r="B28" s="110" t="str">
        <f>'Zadania WPI'!C28</f>
        <v>Modernizacja ul. Harcerskiej w Wołczynie</v>
      </c>
      <c r="C28" s="111"/>
      <c r="D28" s="112"/>
      <c r="E28" s="112"/>
      <c r="F28" s="112"/>
      <c r="G28" s="112"/>
      <c r="H28" s="112"/>
      <c r="I28" s="113">
        <f t="shared" si="0"/>
        <v>0</v>
      </c>
    </row>
    <row r="29" spans="1:9" ht="12" customHeight="1">
      <c r="A29" s="115">
        <v>24</v>
      </c>
      <c r="B29" s="110" t="str">
        <f>'Zadania WPI'!C29</f>
        <v>Adaptacja budynku szkoły na lokale socjalne w Markotowie Dużym</v>
      </c>
      <c r="C29" s="111"/>
      <c r="D29" s="112"/>
      <c r="E29" s="112"/>
      <c r="F29" s="112"/>
      <c r="G29" s="112"/>
      <c r="H29" s="112"/>
      <c r="I29" s="113">
        <f t="shared" si="0"/>
        <v>0</v>
      </c>
    </row>
    <row r="30" spans="1:9" ht="12" customHeight="1">
      <c r="A30" s="115">
        <v>25</v>
      </c>
      <c r="B30" s="110" t="str">
        <f>'Zadania WPI'!C30</f>
        <v>Rozdział sieci wodociągowej w Gierałcicach oraz Wierzbicy Górnej</v>
      </c>
      <c r="C30" s="111"/>
      <c r="D30" s="112"/>
      <c r="E30" s="112"/>
      <c r="F30" s="112"/>
      <c r="G30" s="112"/>
      <c r="H30" s="112"/>
      <c r="I30" s="113">
        <f t="shared" si="0"/>
        <v>0</v>
      </c>
    </row>
    <row r="31" spans="1:9" ht="12" customHeight="1">
      <c r="A31" s="115">
        <v>26</v>
      </c>
      <c r="B31" s="110" t="str">
        <f>'Zadania WPI'!C31</f>
        <v>Odbudowa mostu na Czarnej Wodzie w Duczowie Małym</v>
      </c>
      <c r="C31" s="111"/>
      <c r="D31" s="112"/>
      <c r="E31" s="112"/>
      <c r="F31" s="112"/>
      <c r="G31" s="112"/>
      <c r="H31" s="112"/>
      <c r="I31" s="113">
        <f t="shared" si="0"/>
        <v>0</v>
      </c>
    </row>
    <row r="32" spans="1:10" s="36" customFormat="1" ht="12" customHeight="1">
      <c r="A32" s="115">
        <v>27</v>
      </c>
      <c r="B32" s="110" t="str">
        <f>'Zadania WPI'!C32</f>
        <v>Odbudowa mostu na Stobrawie (Młynówka) w Wąsicach</v>
      </c>
      <c r="C32" s="111"/>
      <c r="D32" s="112"/>
      <c r="E32" s="112"/>
      <c r="F32" s="112"/>
      <c r="G32" s="112"/>
      <c r="H32" s="112"/>
      <c r="I32" s="113">
        <f t="shared" si="0"/>
        <v>0</v>
      </c>
      <c r="J32"/>
    </row>
    <row r="33" spans="1:10" s="36" customFormat="1" ht="12" customHeight="1">
      <c r="A33" s="115">
        <v>28</v>
      </c>
      <c r="B33" s="110" t="str">
        <f>'Zadania WPI'!C33</f>
        <v>Modernizacja ul. Przyjaciół w Wołczynie</v>
      </c>
      <c r="C33" s="111"/>
      <c r="D33" s="112"/>
      <c r="E33" s="112"/>
      <c r="F33" s="112"/>
      <c r="G33" s="112"/>
      <c r="H33" s="112"/>
      <c r="I33" s="113">
        <f t="shared" si="0"/>
        <v>0</v>
      </c>
      <c r="J33"/>
    </row>
    <row r="34" spans="1:10" s="36" customFormat="1" ht="12" customHeight="1">
      <c r="A34" s="116">
        <v>29</v>
      </c>
      <c r="B34" s="110" t="str">
        <f>'Zadania WPI'!C34</f>
        <v>Modernizacja ul. Kołłątaja w Wołczynie</v>
      </c>
      <c r="C34" s="117"/>
      <c r="D34" s="118"/>
      <c r="E34" s="118"/>
      <c r="F34" s="118"/>
      <c r="G34" s="118"/>
      <c r="H34" s="118"/>
      <c r="I34" s="113">
        <f t="shared" si="0"/>
        <v>0</v>
      </c>
      <c r="J34"/>
    </row>
    <row r="35" spans="1:9" s="36" customFormat="1" ht="12" customHeight="1">
      <c r="A35" s="115">
        <v>30</v>
      </c>
      <c r="B35" s="110" t="str">
        <f>'Zadania WPI'!C35</f>
        <v>Remont elewacji budynku Urzędu Miejskiego z wymianą stolarki otworowej</v>
      </c>
      <c r="C35" s="117"/>
      <c r="D35" s="117"/>
      <c r="E35" s="117"/>
      <c r="F35" s="117"/>
      <c r="G35" s="117"/>
      <c r="H35" s="117"/>
      <c r="I35" s="113">
        <f t="shared" si="0"/>
        <v>0</v>
      </c>
    </row>
    <row r="36" spans="1:9" s="36" customFormat="1" ht="12" customHeight="1">
      <c r="A36" s="116">
        <v>31</v>
      </c>
      <c r="B36" s="110" t="str">
        <f>'Zadania WPI'!C36</f>
        <v>Budowa oświetlenia ulicznego w Świniarach M.Gierałcicach i Wierzbicy D.</v>
      </c>
      <c r="C36" s="117"/>
      <c r="D36" s="117"/>
      <c r="E36" s="117"/>
      <c r="F36" s="117"/>
      <c r="G36" s="117"/>
      <c r="H36" s="117"/>
      <c r="I36" s="113">
        <f t="shared" si="0"/>
        <v>0</v>
      </c>
    </row>
    <row r="37" spans="1:10" ht="12" customHeight="1">
      <c r="A37" s="115">
        <v>32</v>
      </c>
      <c r="B37" s="110" t="str">
        <f>'Zadania WPI'!C37</f>
        <v>Modernizacja systemu oświetlenia dróg na terenie gminy Wołczyn</v>
      </c>
      <c r="C37" s="117"/>
      <c r="D37" s="117"/>
      <c r="E37" s="117"/>
      <c r="F37" s="117"/>
      <c r="G37" s="117"/>
      <c r="H37" s="117"/>
      <c r="I37" s="113">
        <f t="shared" si="0"/>
        <v>0</v>
      </c>
      <c r="J37" s="36"/>
    </row>
    <row r="38" spans="1:10" ht="12" customHeight="1">
      <c r="A38" s="116">
        <v>33</v>
      </c>
      <c r="B38" s="110" t="str">
        <f>'Zadania WPI'!C38</f>
        <v>Budowa drogi - ul. Dzierżona w Wołczynie</v>
      </c>
      <c r="C38" s="117"/>
      <c r="D38" s="117"/>
      <c r="E38" s="117"/>
      <c r="F38" s="117"/>
      <c r="G38" s="117"/>
      <c r="H38" s="117"/>
      <c r="I38" s="113">
        <f t="shared" si="0"/>
        <v>0</v>
      </c>
      <c r="J38" s="36"/>
    </row>
    <row r="39" spans="1:10" ht="12" customHeight="1">
      <c r="A39" s="116">
        <v>34</v>
      </c>
      <c r="B39" s="110" t="str">
        <f>'Zadania WPI'!C39</f>
        <v>Adaptacja sali wiejskiej na cele przedszkola w Wąsicach</v>
      </c>
      <c r="C39" s="117"/>
      <c r="D39" s="117"/>
      <c r="E39" s="117"/>
      <c r="F39" s="117"/>
      <c r="G39" s="117"/>
      <c r="H39" s="117"/>
      <c r="I39" s="113">
        <f t="shared" si="0"/>
        <v>0</v>
      </c>
      <c r="J39" s="36"/>
    </row>
    <row r="40" spans="1:10" ht="12" customHeight="1">
      <c r="A40" s="116">
        <v>35</v>
      </c>
      <c r="B40" s="110" t="str">
        <f>'Zadania WPI'!C40</f>
        <v>Remont sieci kan. deszczowej w ciągu drogi krajowej nr 42 w Wołczynie</v>
      </c>
      <c r="C40" s="119"/>
      <c r="D40" s="119">
        <v>22000</v>
      </c>
      <c r="E40" s="119"/>
      <c r="F40" s="119"/>
      <c r="G40" s="119"/>
      <c r="H40" s="119"/>
      <c r="I40" s="113">
        <f t="shared" si="0"/>
        <v>22000</v>
      </c>
      <c r="J40" s="36"/>
    </row>
    <row r="41" spans="1:10" ht="12" customHeight="1">
      <c r="A41" s="116">
        <v>36</v>
      </c>
      <c r="B41" s="110" t="str">
        <f>'Zadania WPI'!C41</f>
        <v>Przebudowa odcinka ul. Ogrodowej z łącznikiem do ul. Byczyńskiej w Wołczynie</v>
      </c>
      <c r="C41" s="119"/>
      <c r="D41" s="119"/>
      <c r="E41" s="119"/>
      <c r="F41" s="119"/>
      <c r="G41" s="119"/>
      <c r="H41" s="119"/>
      <c r="I41" s="113">
        <f t="shared" si="0"/>
        <v>0</v>
      </c>
      <c r="J41" s="36"/>
    </row>
    <row r="42" spans="1:10" ht="12" customHeight="1">
      <c r="A42" s="116">
        <v>37</v>
      </c>
      <c r="B42" s="110" t="str">
        <f>'Zadania WPI'!C42</f>
        <v>Montaż wiat przystankowych w: Rożnowie, Krzywiczynach,Wierzbicy D. Szumie</v>
      </c>
      <c r="C42" s="119"/>
      <c r="D42" s="119"/>
      <c r="E42" s="119"/>
      <c r="F42" s="119"/>
      <c r="G42" s="119"/>
      <c r="H42" s="119"/>
      <c r="I42" s="113">
        <f t="shared" si="0"/>
        <v>0</v>
      </c>
      <c r="J42" s="36"/>
    </row>
    <row r="43" spans="1:10" ht="12" customHeight="1">
      <c r="A43" s="116">
        <v>38</v>
      </c>
      <c r="B43" s="110" t="str">
        <f>'Zadania WPI'!C43</f>
        <v>Przebudowa pokrycia dachowego szkoły podst. Nr 1 w Wołczynie</v>
      </c>
      <c r="C43" s="119"/>
      <c r="D43" s="119"/>
      <c r="E43" s="119"/>
      <c r="F43" s="119"/>
      <c r="G43" s="119"/>
      <c r="H43" s="119"/>
      <c r="I43" s="113">
        <f t="shared" si="0"/>
        <v>0</v>
      </c>
      <c r="J43" s="36"/>
    </row>
    <row r="44" spans="1:10" ht="12" customHeight="1">
      <c r="A44" s="116">
        <v>39</v>
      </c>
      <c r="B44" s="110" t="str">
        <f>'Zadania WPI'!C44</f>
        <v>Przebudowa instalacji c.o. w szkole podstawowej w Komorznie</v>
      </c>
      <c r="C44" s="119"/>
      <c r="D44" s="119"/>
      <c r="E44" s="119"/>
      <c r="F44" s="119"/>
      <c r="G44" s="119"/>
      <c r="H44" s="119"/>
      <c r="I44" s="113">
        <f t="shared" si="0"/>
        <v>0</v>
      </c>
      <c r="J44" s="36"/>
    </row>
    <row r="45" spans="1:10" ht="12" customHeight="1">
      <c r="A45" s="116"/>
      <c r="B45" s="110" t="str">
        <f>'Zadania WPI'!C45</f>
        <v>Przyłącze energet. oswietlenia ulicznego:Szymonkow-Mścisław,Brzezinki</v>
      </c>
      <c r="C45" s="119"/>
      <c r="D45" s="119"/>
      <c r="E45" s="119"/>
      <c r="F45" s="119"/>
      <c r="G45" s="119"/>
      <c r="H45" s="119"/>
      <c r="I45" s="120">
        <f t="shared" si="0"/>
        <v>0</v>
      </c>
      <c r="J45" s="36"/>
    </row>
    <row r="46" spans="1:10" ht="12" customHeight="1">
      <c r="A46" s="121" t="s">
        <v>80</v>
      </c>
      <c r="B46" s="122"/>
      <c r="C46" s="123">
        <f>SUM(C6:C44)</f>
        <v>381965</v>
      </c>
      <c r="D46" s="123">
        <f aca="true" t="shared" si="1" ref="D46:I46">SUM(D6:D44)</f>
        <v>95558</v>
      </c>
      <c r="E46" s="123">
        <f t="shared" si="1"/>
        <v>60000</v>
      </c>
      <c r="F46" s="123">
        <f t="shared" si="1"/>
        <v>0</v>
      </c>
      <c r="G46" s="123">
        <f t="shared" si="1"/>
        <v>0</v>
      </c>
      <c r="H46" s="123">
        <f t="shared" si="1"/>
        <v>0</v>
      </c>
      <c r="I46" s="124">
        <f t="shared" si="1"/>
        <v>537523</v>
      </c>
      <c r="J46" s="36"/>
    </row>
  </sheetData>
  <printOptions/>
  <pageMargins left="0.7875" right="0.7875" top="0.4305555555555556" bottom="0.2" header="0.24027777777777778" footer="0.15972222222222224"/>
  <pageSetup horizontalDpi="300" verticalDpi="300" orientation="landscape" paperSize="9"/>
  <headerFooter alignWithMargins="0">
    <oddHeader>&amp;C&amp;"Book Antiqua,Regularna"Zadania objęte Wieloletnim Planem Inwestycyjnym
Fundusze Wydzielone (Gminne i Powiatowe)
Zmiana nr 9</oddHeader>
    <oddFooter>&amp;C&amp;"Book Antiqua,Regularna"&amp;12 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26">
      <selection activeCell="B44" sqref="B44"/>
    </sheetView>
  </sheetViews>
  <sheetFormatPr defaultColWidth="9.00390625" defaultRowHeight="12.75"/>
  <cols>
    <col min="1" max="1" width="4.75390625" style="0" customWidth="1"/>
    <col min="2" max="2" width="56.00390625" style="0" customWidth="1"/>
    <col min="3" max="3" width="9.75390625" style="0" customWidth="1"/>
    <col min="4" max="5" width="9.625" style="0" customWidth="1"/>
    <col min="6" max="6" width="10.75390625" style="0" customWidth="1"/>
    <col min="7" max="7" width="9.125" style="0" customWidth="1"/>
    <col min="9" max="9" width="11.375" style="0" customWidth="1"/>
    <col min="10" max="16384" width="9.125" style="0" customWidth="1"/>
  </cols>
  <sheetData>
    <row r="1" ht="12.75">
      <c r="F1" s="61"/>
    </row>
    <row r="2" ht="12.75">
      <c r="F2" s="61"/>
    </row>
    <row r="4" spans="1:9" ht="12" customHeight="1">
      <c r="A4" s="1" t="s">
        <v>0</v>
      </c>
      <c r="B4" s="3" t="s">
        <v>1</v>
      </c>
      <c r="C4" s="4" t="s">
        <v>83</v>
      </c>
      <c r="D4" s="4"/>
      <c r="E4" s="4"/>
      <c r="F4" s="4"/>
      <c r="G4" s="4"/>
      <c r="H4" s="4"/>
      <c r="I4" s="4"/>
    </row>
    <row r="5" spans="1:9" ht="12" customHeight="1">
      <c r="A5" s="1"/>
      <c r="B5" s="3"/>
      <c r="C5" s="5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ht="12" customHeight="1">
      <c r="A6" s="125">
        <v>1</v>
      </c>
      <c r="B6" s="126" t="str">
        <f>'Zadania WPI'!C6</f>
        <v>Budowa sieci kanalizacji sanitarnej w Gierałcicach</v>
      </c>
      <c r="C6" s="127"/>
      <c r="D6" s="66"/>
      <c r="E6" s="66"/>
      <c r="F6" s="66"/>
      <c r="G6" s="66"/>
      <c r="H6" s="66"/>
      <c r="I6" s="128">
        <f aca="true" t="shared" si="0" ref="I6:I45">SUM(C6:H6)</f>
        <v>0</v>
      </c>
    </row>
    <row r="7" spans="1:9" ht="12" customHeight="1">
      <c r="A7" s="129">
        <v>2</v>
      </c>
      <c r="B7" s="89" t="str">
        <f>'Zadania WPI'!C7</f>
        <v>Budowa tranzytowej sieci kan.san.w Wierzbicy G.z przyłączami</v>
      </c>
      <c r="C7" s="130"/>
      <c r="D7" s="70"/>
      <c r="E7" s="70"/>
      <c r="F7" s="70"/>
      <c r="G7" s="70"/>
      <c r="H7" s="70"/>
      <c r="I7" s="67">
        <f t="shared" si="0"/>
        <v>0</v>
      </c>
    </row>
    <row r="8" spans="1:9" ht="12" customHeight="1">
      <c r="A8" s="129">
        <v>3</v>
      </c>
      <c r="B8" s="89" t="str">
        <f>'Zadania WPI'!C8</f>
        <v>Budowa sieci kanalizacji sanitarnej w Wierzbicy G.II etap</v>
      </c>
      <c r="C8" s="130"/>
      <c r="D8" s="70"/>
      <c r="E8" s="70"/>
      <c r="F8" s="70"/>
      <c r="G8" s="70"/>
      <c r="H8" s="70"/>
      <c r="I8" s="67">
        <f t="shared" si="0"/>
        <v>0</v>
      </c>
    </row>
    <row r="9" spans="1:9" ht="12" customHeight="1">
      <c r="A9" s="129">
        <v>4</v>
      </c>
      <c r="B9" s="89" t="str">
        <f>'Zadania WPI'!C9</f>
        <v>Budowa ogrodzenia hali sportowo-widowiskowej</v>
      </c>
      <c r="C9" s="130"/>
      <c r="D9" s="70"/>
      <c r="E9" s="70"/>
      <c r="F9" s="70"/>
      <c r="G9" s="70"/>
      <c r="H9" s="70"/>
      <c r="I9" s="67">
        <f t="shared" si="0"/>
        <v>0</v>
      </c>
    </row>
    <row r="10" spans="1:9" ht="12" customHeight="1">
      <c r="A10" s="129">
        <v>5</v>
      </c>
      <c r="B10" s="89" t="str">
        <f>'Zadania WPI'!C10</f>
        <v>Rozbudowa wraz z mod. skł. odp. kom. w Wierzbicy G. gm. Wołczyn-Etap I</v>
      </c>
      <c r="C10" s="130"/>
      <c r="D10" s="70"/>
      <c r="E10" s="70"/>
      <c r="F10" s="70">
        <v>460636</v>
      </c>
      <c r="G10" s="70"/>
      <c r="H10" s="70"/>
      <c r="I10" s="67">
        <f t="shared" si="0"/>
        <v>460636</v>
      </c>
    </row>
    <row r="11" spans="1:9" ht="12" customHeight="1">
      <c r="A11" s="129">
        <v>6</v>
      </c>
      <c r="B11" s="89" t="str">
        <f>'Zadania WPI'!C11</f>
        <v>Budowa gimnazjum z halą sportowo-widowiskową w Wołczynie</v>
      </c>
      <c r="C11" s="130"/>
      <c r="D11" s="70"/>
      <c r="E11" s="70"/>
      <c r="F11" s="70"/>
      <c r="G11" s="70"/>
      <c r="H11" s="70"/>
      <c r="I11" s="67">
        <f t="shared" si="0"/>
        <v>0</v>
      </c>
    </row>
    <row r="12" spans="1:9" ht="12" customHeight="1">
      <c r="A12" s="129">
        <v>7</v>
      </c>
      <c r="B12" s="89" t="str">
        <f>'Zadania WPI'!C12</f>
        <v>Budowa zaplecza świetlicy wiejskiej w Wierzbicy Górnej</v>
      </c>
      <c r="C12" s="130"/>
      <c r="D12" s="70"/>
      <c r="E12" s="70"/>
      <c r="F12" s="70"/>
      <c r="G12" s="70"/>
      <c r="H12" s="70"/>
      <c r="I12" s="67">
        <f t="shared" si="0"/>
        <v>0</v>
      </c>
    </row>
    <row r="13" spans="1:9" ht="12" customHeight="1">
      <c r="A13" s="129">
        <v>8</v>
      </c>
      <c r="B13" s="89" t="str">
        <f>'Zadania WPI'!C13</f>
        <v>Modernizacja oczyszczalni ścieków w Wołczynie</v>
      </c>
      <c r="C13" s="130"/>
      <c r="D13" s="70"/>
      <c r="E13" s="70"/>
      <c r="F13" s="70">
        <v>200000</v>
      </c>
      <c r="G13" s="70">
        <v>350000</v>
      </c>
      <c r="H13" s="70"/>
      <c r="I13" s="67">
        <f t="shared" si="0"/>
        <v>550000</v>
      </c>
    </row>
    <row r="14" spans="1:9" ht="12" customHeight="1">
      <c r="A14" s="129">
        <v>9</v>
      </c>
      <c r="B14" s="89" t="str">
        <f>'Zadania WPI'!C14</f>
        <v>Rekultywacja miejskiego wysypiska odpadów komunalnych</v>
      </c>
      <c r="C14" s="130"/>
      <c r="D14" s="70"/>
      <c r="E14" s="70"/>
      <c r="F14" s="70"/>
      <c r="G14" s="70"/>
      <c r="H14" s="70"/>
      <c r="I14" s="67">
        <f t="shared" si="0"/>
        <v>0</v>
      </c>
    </row>
    <row r="15" spans="1:9" ht="12" customHeight="1">
      <c r="A15" s="129">
        <v>10</v>
      </c>
      <c r="B15" s="89" t="str">
        <f>'Zadania WPI'!C15</f>
        <v>Modernizacja ul. Rzecznej w Wołczynie</v>
      </c>
      <c r="C15" s="130"/>
      <c r="D15" s="70"/>
      <c r="E15" s="70"/>
      <c r="F15" s="70"/>
      <c r="G15" s="70"/>
      <c r="H15" s="70"/>
      <c r="I15" s="67">
        <f t="shared" si="0"/>
        <v>0</v>
      </c>
    </row>
    <row r="16" spans="1:9" ht="12" customHeight="1">
      <c r="A16" s="129">
        <v>11</v>
      </c>
      <c r="B16" s="89" t="str">
        <f>'Zadania WPI'!C16</f>
        <v>Rozdział sieci wodociągowej w Rożnowie</v>
      </c>
      <c r="C16" s="130"/>
      <c r="D16" s="70"/>
      <c r="E16" s="70"/>
      <c r="F16" s="70"/>
      <c r="G16" s="70"/>
      <c r="H16" s="70"/>
      <c r="I16" s="67">
        <f t="shared" si="0"/>
        <v>0</v>
      </c>
    </row>
    <row r="17" spans="1:9" ht="12" customHeight="1">
      <c r="A17" s="129">
        <v>12</v>
      </c>
      <c r="B17" s="89" t="str">
        <f>'Zadania WPI'!C17</f>
        <v>Modernizacja ul. Polnej w Wołczynie</v>
      </c>
      <c r="C17" s="130"/>
      <c r="D17" s="70"/>
      <c r="E17" s="70"/>
      <c r="F17" s="70"/>
      <c r="G17" s="70"/>
      <c r="H17" s="70"/>
      <c r="I17" s="67">
        <f t="shared" si="0"/>
        <v>0</v>
      </c>
    </row>
    <row r="18" spans="1:9" ht="12" customHeight="1">
      <c r="A18" s="129">
        <v>13</v>
      </c>
      <c r="B18" s="89" t="str">
        <f>'Zadania WPI'!C18</f>
        <v>Uzbrojenie w sieci os.domów jednorodz.przy ul. Poznańskiej w Wołczynie</v>
      </c>
      <c r="C18" s="130"/>
      <c r="D18" s="70"/>
      <c r="E18" s="70"/>
      <c r="F18" s="70"/>
      <c r="G18" s="70"/>
      <c r="H18" s="70"/>
      <c r="I18" s="67">
        <f t="shared" si="0"/>
        <v>0</v>
      </c>
    </row>
    <row r="19" spans="1:9" ht="12" customHeight="1">
      <c r="A19" s="129">
        <v>14</v>
      </c>
      <c r="B19" s="89" t="str">
        <f>'Zadania WPI'!C19</f>
        <v>Budowa sieci wodociągowej Wołczyn - Ligota Mała</v>
      </c>
      <c r="C19" s="130"/>
      <c r="D19" s="70"/>
      <c r="E19" s="70"/>
      <c r="F19" s="70"/>
      <c r="G19" s="70"/>
      <c r="H19" s="70"/>
      <c r="I19" s="67">
        <f t="shared" si="0"/>
        <v>0</v>
      </c>
    </row>
    <row r="20" spans="1:9" ht="12" customHeight="1">
      <c r="A20" s="129">
        <v>15</v>
      </c>
      <c r="B20" s="89" t="str">
        <f>'Zadania WPI'!C20</f>
        <v>Modernizacja drogi Krzywiczyny - Świniary Wielkie</v>
      </c>
      <c r="C20" s="130"/>
      <c r="D20" s="70"/>
      <c r="E20" s="70"/>
      <c r="F20" s="70"/>
      <c r="G20" s="70"/>
      <c r="H20" s="70"/>
      <c r="I20" s="67">
        <f t="shared" si="0"/>
        <v>0</v>
      </c>
    </row>
    <row r="21" spans="1:9" ht="12" customHeight="1">
      <c r="A21" s="129">
        <v>16</v>
      </c>
      <c r="B21" s="89" t="str">
        <f>'Zadania WPI'!C21</f>
        <v>Budowa cmentarza komunalnego w Wołczynie</v>
      </c>
      <c r="C21" s="130"/>
      <c r="D21" s="70"/>
      <c r="E21" s="70"/>
      <c r="F21" s="70"/>
      <c r="G21" s="70"/>
      <c r="H21" s="70"/>
      <c r="I21" s="67">
        <f t="shared" si="0"/>
        <v>0</v>
      </c>
    </row>
    <row r="22" spans="1:9" ht="12" customHeight="1">
      <c r="A22" s="129">
        <v>17</v>
      </c>
      <c r="B22" s="89" t="str">
        <f>'Zadania WPI'!C22</f>
        <v>Eurząd dla mieszkańca opolszczyzny</v>
      </c>
      <c r="C22" s="130"/>
      <c r="D22" s="70"/>
      <c r="E22" s="70"/>
      <c r="F22" s="70"/>
      <c r="G22" s="70"/>
      <c r="H22" s="70"/>
      <c r="I22" s="67">
        <f t="shared" si="0"/>
        <v>0</v>
      </c>
    </row>
    <row r="23" spans="1:9" ht="12" customHeight="1">
      <c r="A23" s="129">
        <v>18</v>
      </c>
      <c r="B23" s="89" t="str">
        <f>'Zadania WPI'!C23</f>
        <v>Modernizacja i przebudowa zabytkowego parku miejskiego w Wołczynie</v>
      </c>
      <c r="C23" s="130"/>
      <c r="D23" s="70"/>
      <c r="E23" s="70"/>
      <c r="F23" s="70"/>
      <c r="G23" s="70"/>
      <c r="H23" s="70"/>
      <c r="I23" s="67">
        <f t="shared" si="0"/>
        <v>0</v>
      </c>
    </row>
    <row r="24" spans="1:9" ht="12" customHeight="1">
      <c r="A24" s="129">
        <v>19</v>
      </c>
      <c r="B24" s="89" t="str">
        <f>'Zadania WPI'!C24</f>
        <v>Budowa sieci kanalizacji sanitarnej w Ligocie Wołczyńskiej</v>
      </c>
      <c r="C24" s="130"/>
      <c r="D24" s="70"/>
      <c r="E24" s="70"/>
      <c r="F24" s="70">
        <v>200000</v>
      </c>
      <c r="G24" s="70"/>
      <c r="H24" s="70"/>
      <c r="I24" s="67">
        <f t="shared" si="0"/>
        <v>200000</v>
      </c>
    </row>
    <row r="25" spans="1:9" ht="12" customHeight="1">
      <c r="A25" s="129">
        <v>20</v>
      </c>
      <c r="B25" s="89" t="str">
        <f>'Zadania WPI'!C25</f>
        <v>Dostawa i montaż technologicznego wyposażenia kuchni w gimnazjum</v>
      </c>
      <c r="C25" s="130"/>
      <c r="D25" s="70"/>
      <c r="E25" s="70"/>
      <c r="F25" s="70"/>
      <c r="G25" s="70"/>
      <c r="H25" s="70"/>
      <c r="I25" s="67">
        <f t="shared" si="0"/>
        <v>0</v>
      </c>
    </row>
    <row r="26" spans="1:9" ht="12" customHeight="1">
      <c r="A26" s="131">
        <v>21</v>
      </c>
      <c r="B26" s="89" t="str">
        <f>'Zadania WPI'!C26</f>
        <v>Odbudowa mostu na Stobrawie w Markotowie Dużym</v>
      </c>
      <c r="C26" s="130"/>
      <c r="D26" s="70"/>
      <c r="E26" s="70"/>
      <c r="F26" s="70"/>
      <c r="G26" s="70"/>
      <c r="H26" s="70"/>
      <c r="I26" s="67">
        <f t="shared" si="0"/>
        <v>0</v>
      </c>
    </row>
    <row r="27" spans="1:9" ht="12" customHeight="1">
      <c r="A27" s="131">
        <v>22</v>
      </c>
      <c r="B27" s="89" t="str">
        <f>'Zadania WPI'!C27</f>
        <v>Budowa sieci wodociągowej Duczów Mały - Jedliska i Wąsice</v>
      </c>
      <c r="C27" s="130"/>
      <c r="D27" s="70"/>
      <c r="E27" s="70"/>
      <c r="F27" s="70"/>
      <c r="G27" s="70"/>
      <c r="H27" s="70"/>
      <c r="I27" s="67">
        <f t="shared" si="0"/>
        <v>0</v>
      </c>
    </row>
    <row r="28" spans="1:9" ht="12" customHeight="1">
      <c r="A28" s="131">
        <v>23</v>
      </c>
      <c r="B28" s="89" t="str">
        <f>'Zadania WPI'!C28</f>
        <v>Modernizacja ul. Harcerskiej w Wołczynie</v>
      </c>
      <c r="C28" s="130"/>
      <c r="D28" s="70"/>
      <c r="E28" s="70"/>
      <c r="F28" s="70"/>
      <c r="G28" s="70"/>
      <c r="H28" s="70"/>
      <c r="I28" s="67">
        <f t="shared" si="0"/>
        <v>0</v>
      </c>
    </row>
    <row r="29" spans="1:9" ht="12" customHeight="1">
      <c r="A29" s="131">
        <v>24</v>
      </c>
      <c r="B29" s="89" t="str">
        <f>'Zadania WPI'!C29</f>
        <v>Adaptacja budynku szkoły na lokale socjalne w Markotowie Dużym</v>
      </c>
      <c r="C29" s="130"/>
      <c r="D29" s="70"/>
      <c r="E29" s="70"/>
      <c r="F29" s="70"/>
      <c r="G29" s="70"/>
      <c r="H29" s="70"/>
      <c r="I29" s="67">
        <f t="shared" si="0"/>
        <v>0</v>
      </c>
    </row>
    <row r="30" spans="1:9" ht="12" customHeight="1">
      <c r="A30" s="131">
        <v>25</v>
      </c>
      <c r="B30" s="89" t="str">
        <f>'Zadania WPI'!C30</f>
        <v>Rozdział sieci wodociągowej w Gierałcicach oraz Wierzbicy Górnej</v>
      </c>
      <c r="C30" s="130"/>
      <c r="D30" s="70"/>
      <c r="E30" s="70"/>
      <c r="F30" s="70"/>
      <c r="G30" s="70"/>
      <c r="H30" s="70"/>
      <c r="I30" s="67">
        <f t="shared" si="0"/>
        <v>0</v>
      </c>
    </row>
    <row r="31" spans="1:9" ht="12" customHeight="1">
      <c r="A31" s="131">
        <v>26</v>
      </c>
      <c r="B31" s="89" t="str">
        <f>'Zadania WPI'!C31</f>
        <v>Odbudowa mostu na Czarnej Wodzie w Duczowie Małym</v>
      </c>
      <c r="C31" s="130"/>
      <c r="D31" s="70"/>
      <c r="E31" s="70"/>
      <c r="F31" s="70"/>
      <c r="G31" s="70"/>
      <c r="H31" s="70"/>
      <c r="I31" s="67">
        <f t="shared" si="0"/>
        <v>0</v>
      </c>
    </row>
    <row r="32" spans="1:9" ht="12" customHeight="1">
      <c r="A32" s="131">
        <v>27</v>
      </c>
      <c r="B32" s="89" t="str">
        <f>'Zadania WPI'!C32</f>
        <v>Odbudowa mostu na Stobrawie (Młynówka) w Wąsicach</v>
      </c>
      <c r="C32" s="130"/>
      <c r="D32" s="70"/>
      <c r="E32" s="70"/>
      <c r="F32" s="70"/>
      <c r="G32" s="70"/>
      <c r="H32" s="70"/>
      <c r="I32" s="67">
        <f t="shared" si="0"/>
        <v>0</v>
      </c>
    </row>
    <row r="33" spans="1:9" ht="12" customHeight="1">
      <c r="A33" s="131">
        <v>28</v>
      </c>
      <c r="B33" s="89" t="str">
        <f>'Zadania WPI'!C33</f>
        <v>Modernizacja ul. Przyjaciół w Wołczynie</v>
      </c>
      <c r="C33" s="130"/>
      <c r="D33" s="70"/>
      <c r="E33" s="70"/>
      <c r="F33" s="70"/>
      <c r="G33" s="70"/>
      <c r="H33" s="70"/>
      <c r="I33" s="67">
        <f t="shared" si="0"/>
        <v>0</v>
      </c>
    </row>
    <row r="34" spans="1:9" s="36" customFormat="1" ht="12" customHeight="1">
      <c r="A34" s="131">
        <v>29</v>
      </c>
      <c r="B34" s="89" t="str">
        <f>'Zadania WPI'!C34</f>
        <v>Modernizacja ul. Kołłątaja w Wołczynie</v>
      </c>
      <c r="C34" s="132"/>
      <c r="D34" s="83"/>
      <c r="E34" s="83"/>
      <c r="F34" s="83"/>
      <c r="G34" s="83"/>
      <c r="H34" s="83"/>
      <c r="I34" s="67">
        <f t="shared" si="0"/>
        <v>0</v>
      </c>
    </row>
    <row r="35" spans="1:9" s="36" customFormat="1" ht="12" customHeight="1">
      <c r="A35" s="131">
        <v>30</v>
      </c>
      <c r="B35" s="89" t="str">
        <f>'Zadania WPI'!C35</f>
        <v>Remont elewacji budynku Urzędu Miejskiego z wymianą stolarki otworowej</v>
      </c>
      <c r="C35" s="132"/>
      <c r="D35" s="132"/>
      <c r="E35" s="132"/>
      <c r="F35" s="132"/>
      <c r="G35" s="132"/>
      <c r="H35" s="132"/>
      <c r="I35" s="67">
        <f t="shared" si="0"/>
        <v>0</v>
      </c>
    </row>
    <row r="36" spans="1:9" s="36" customFormat="1" ht="12" customHeight="1">
      <c r="A36" s="131">
        <v>31</v>
      </c>
      <c r="B36" s="89" t="str">
        <f>'Zadania WPI'!C36</f>
        <v>Budowa oświetlenia ulicznego w Świniarach M.Gierałcicach i Wierzbicy D.</v>
      </c>
      <c r="C36" s="132"/>
      <c r="D36" s="132"/>
      <c r="E36" s="132"/>
      <c r="F36" s="132"/>
      <c r="G36" s="132"/>
      <c r="H36" s="132"/>
      <c r="I36" s="67">
        <f t="shared" si="0"/>
        <v>0</v>
      </c>
    </row>
    <row r="37" spans="1:9" s="36" customFormat="1" ht="12" customHeight="1">
      <c r="A37" s="131">
        <v>32</v>
      </c>
      <c r="B37" s="89" t="str">
        <f>'Zadania WPI'!C37</f>
        <v>Modernizacja systemu oświetlenia dróg na terenie gminy Wołczyn</v>
      </c>
      <c r="C37" s="132"/>
      <c r="D37" s="132"/>
      <c r="E37" s="132"/>
      <c r="F37" s="132"/>
      <c r="G37" s="132"/>
      <c r="H37" s="132"/>
      <c r="I37" s="67">
        <f t="shared" si="0"/>
        <v>0</v>
      </c>
    </row>
    <row r="38" spans="1:9" s="36" customFormat="1" ht="12" customHeight="1">
      <c r="A38" s="131">
        <v>33</v>
      </c>
      <c r="B38" s="89" t="str">
        <f>'Zadania WPI'!C38</f>
        <v>Budowa drogi - ul. Dzierżona w Wołczynie</v>
      </c>
      <c r="C38" s="132"/>
      <c r="D38" s="132"/>
      <c r="E38" s="132"/>
      <c r="F38" s="132"/>
      <c r="G38" s="132"/>
      <c r="H38" s="132"/>
      <c r="I38" s="67">
        <f t="shared" si="0"/>
        <v>0</v>
      </c>
    </row>
    <row r="39" spans="1:9" s="36" customFormat="1" ht="12" customHeight="1">
      <c r="A39" s="131">
        <v>34</v>
      </c>
      <c r="B39" s="89" t="str">
        <f>'Zadania WPI'!C39</f>
        <v>Adaptacja sali wiejskiej na cele przedszkola w Wąsicach</v>
      </c>
      <c r="C39" s="132"/>
      <c r="D39" s="132"/>
      <c r="E39" s="132"/>
      <c r="F39" s="132"/>
      <c r="G39" s="132"/>
      <c r="H39" s="132"/>
      <c r="I39" s="67">
        <f t="shared" si="0"/>
        <v>0</v>
      </c>
    </row>
    <row r="40" spans="1:9" s="36" customFormat="1" ht="12" customHeight="1">
      <c r="A40" s="131">
        <v>35</v>
      </c>
      <c r="B40" s="89" t="str">
        <f>'Zadania WPI'!C40</f>
        <v>Remont sieci kan. deszczowej w ciągu drogi krajowej nr 42 w Wołczynie</v>
      </c>
      <c r="C40" s="132"/>
      <c r="D40" s="132"/>
      <c r="E40" s="132"/>
      <c r="F40" s="132"/>
      <c r="G40" s="132"/>
      <c r="H40" s="132"/>
      <c r="I40" s="67">
        <f t="shared" si="0"/>
        <v>0</v>
      </c>
    </row>
    <row r="41" spans="1:9" s="36" customFormat="1" ht="12" customHeight="1">
      <c r="A41" s="131">
        <v>36</v>
      </c>
      <c r="B41" s="89" t="str">
        <f>'Zadania WPI'!C41</f>
        <v>Przebudowa odcinka ul. Ogrodowej z łącznikiem do ul. Byczyńskiej w Wołczynie</v>
      </c>
      <c r="C41" s="132"/>
      <c r="D41" s="132"/>
      <c r="E41" s="132"/>
      <c r="F41" s="132"/>
      <c r="G41" s="132"/>
      <c r="H41" s="132"/>
      <c r="I41" s="67">
        <f t="shared" si="0"/>
        <v>0</v>
      </c>
    </row>
    <row r="42" spans="1:9" s="36" customFormat="1" ht="12" customHeight="1">
      <c r="A42" s="131">
        <v>37</v>
      </c>
      <c r="B42" s="89" t="str">
        <f>'Zadania WPI'!C42</f>
        <v>Montaż wiat przystankowych w: Rożnowie, Krzywiczynach,Wierzbicy D. Szumie</v>
      </c>
      <c r="C42" s="132"/>
      <c r="D42" s="132"/>
      <c r="E42" s="132"/>
      <c r="F42" s="132"/>
      <c r="G42" s="132"/>
      <c r="H42" s="132"/>
      <c r="I42" s="67">
        <f t="shared" si="0"/>
        <v>0</v>
      </c>
    </row>
    <row r="43" spans="1:9" s="36" customFormat="1" ht="12" customHeight="1">
      <c r="A43" s="133"/>
      <c r="B43" s="89" t="str">
        <f>'Zadania WPI'!C43</f>
        <v>Przebudowa pokrycia dachowego szkoły podst. Nr 1 w Wołczynie</v>
      </c>
      <c r="C43" s="132"/>
      <c r="D43" s="132"/>
      <c r="E43" s="132"/>
      <c r="F43" s="132"/>
      <c r="G43" s="132"/>
      <c r="H43" s="132"/>
      <c r="I43" s="67">
        <f t="shared" si="0"/>
        <v>0</v>
      </c>
    </row>
    <row r="44" spans="1:9" s="36" customFormat="1" ht="12" customHeight="1">
      <c r="A44" s="133"/>
      <c r="B44" s="89" t="str">
        <f>'Zadania WPI'!C44</f>
        <v>Przebudowa instalacji c.o. w szkole podstawowej w Komorznie</v>
      </c>
      <c r="C44" s="132"/>
      <c r="D44" s="132"/>
      <c r="E44" s="132"/>
      <c r="F44" s="132"/>
      <c r="G44" s="132"/>
      <c r="H44" s="132"/>
      <c r="I44" s="67">
        <f t="shared" si="0"/>
        <v>0</v>
      </c>
    </row>
    <row r="45" spans="1:9" s="36" customFormat="1" ht="12" customHeight="1">
      <c r="A45" s="133"/>
      <c r="B45" s="89" t="str">
        <f>'Zadania WPI'!C45</f>
        <v>Przyłącze energet. oswietlenia ulicznego:Szymonkow-Mścisław,Brzezinki</v>
      </c>
      <c r="C45" s="132"/>
      <c r="D45" s="132"/>
      <c r="E45" s="132"/>
      <c r="F45" s="132"/>
      <c r="G45" s="132"/>
      <c r="H45" s="132"/>
      <c r="I45" s="134">
        <f t="shared" si="0"/>
        <v>0</v>
      </c>
    </row>
    <row r="46" spans="1:9" ht="12.75" customHeight="1">
      <c r="A46" s="52" t="s">
        <v>80</v>
      </c>
      <c r="B46" s="135"/>
      <c r="C46" s="136">
        <f>SUM(C6:C44)</f>
        <v>0</v>
      </c>
      <c r="D46" s="136">
        <f aca="true" t="shared" si="1" ref="D46:I46">SUM(D6:D44)</f>
        <v>0</v>
      </c>
      <c r="E46" s="136">
        <f t="shared" si="1"/>
        <v>0</v>
      </c>
      <c r="F46" s="136">
        <f t="shared" si="1"/>
        <v>860636</v>
      </c>
      <c r="G46" s="136">
        <f t="shared" si="1"/>
        <v>350000</v>
      </c>
      <c r="H46" s="136">
        <f t="shared" si="1"/>
        <v>0</v>
      </c>
      <c r="I46" s="137">
        <f t="shared" si="1"/>
        <v>1210636</v>
      </c>
    </row>
    <row r="47" spans="1:2" ht="12.75">
      <c r="A47" s="57"/>
      <c r="B47" s="57"/>
    </row>
    <row r="48" spans="1:9" ht="12.75">
      <c r="A48" s="58"/>
      <c r="B48" s="58"/>
      <c r="C48" s="59"/>
      <c r="D48" s="59"/>
      <c r="E48" s="59"/>
      <c r="F48" s="59"/>
      <c r="G48" s="59"/>
      <c r="H48" s="59"/>
      <c r="I48" s="59"/>
    </row>
    <row r="49" ht="12.75">
      <c r="B49" s="58"/>
    </row>
    <row r="50" ht="12.75">
      <c r="B50" s="58"/>
    </row>
  </sheetData>
  <mergeCells count="4">
    <mergeCell ref="A4:A5"/>
    <mergeCell ref="B4:B5"/>
    <mergeCell ref="C4:I4"/>
    <mergeCell ref="C48:I48"/>
  </mergeCells>
  <printOptions/>
  <pageMargins left="0.7479166666666667" right="0.7479166666666667" top="0.4" bottom="0.2798611111111111" header="0.2" footer="0.2798611111111111"/>
  <pageSetup horizontalDpi="300" verticalDpi="300" orientation="landscape" paperSize="9" scale="98"/>
  <headerFooter alignWithMargins="0">
    <oddHeader>&amp;C&amp;"Book Antiqua,Regularna"&amp;12Zadania objęte Wieloletnim Planem Inwestycyjnym
Środki z WFOŚiGW
Zmiana nr 9</oddHeader>
    <oddFooter>&amp;C&amp;"Book Antiqua,Regularna"&amp;12 19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="90" zoomScaleNormal="90" workbookViewId="0" topLeftCell="B22">
      <selection activeCell="D30" sqref="D30"/>
    </sheetView>
  </sheetViews>
  <sheetFormatPr defaultColWidth="9.00390625" defaultRowHeight="12.75"/>
  <cols>
    <col min="1" max="1" width="4.75390625" style="0" customWidth="1"/>
    <col min="2" max="2" width="57.625" style="0" customWidth="1"/>
    <col min="3" max="3" width="10.875" style="0" customWidth="1"/>
    <col min="4" max="4" width="10.00390625" style="0" customWidth="1"/>
    <col min="5" max="5" width="10.125" style="0" customWidth="1"/>
    <col min="6" max="6" width="10.625" style="0" customWidth="1"/>
    <col min="7" max="7" width="10.125" style="0" customWidth="1"/>
    <col min="8" max="8" width="10.00390625" style="0" customWidth="1"/>
    <col min="9" max="9" width="10.25390625" style="0" customWidth="1"/>
    <col min="10" max="16384" width="9.125" style="0" customWidth="1"/>
  </cols>
  <sheetData>
    <row r="2" ht="12.75">
      <c r="F2" s="61"/>
    </row>
    <row r="3" spans="1:9" ht="13.5">
      <c r="A3" s="138"/>
      <c r="B3" s="138"/>
      <c r="C3" s="138"/>
      <c r="D3" s="138"/>
      <c r="E3" s="138"/>
      <c r="G3" s="138"/>
      <c r="H3" s="138"/>
      <c r="I3" s="138"/>
    </row>
    <row r="4" spans="1:9" ht="12.75">
      <c r="A4" s="1" t="s">
        <v>0</v>
      </c>
      <c r="B4" s="3" t="s">
        <v>1</v>
      </c>
      <c r="C4" s="4" t="s">
        <v>84</v>
      </c>
      <c r="D4" s="4"/>
      <c r="E4" s="4"/>
      <c r="F4" s="4"/>
      <c r="G4" s="4"/>
      <c r="H4" s="4"/>
      <c r="I4" s="4"/>
    </row>
    <row r="5" spans="1:9" ht="23.25">
      <c r="A5" s="1"/>
      <c r="B5" s="3"/>
      <c r="C5" s="5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ht="12" customHeight="1">
      <c r="A6" s="125">
        <v>1</v>
      </c>
      <c r="B6" s="126" t="str">
        <f>'Zadania WPI'!C6</f>
        <v>Budowa sieci kanalizacji sanitarnej w Gierałcicach</v>
      </c>
      <c r="C6" s="127">
        <v>35657</v>
      </c>
      <c r="D6" s="66"/>
      <c r="E6" s="66">
        <v>244343</v>
      </c>
      <c r="F6" s="66"/>
      <c r="G6" s="66"/>
      <c r="H6" s="66"/>
      <c r="I6" s="128">
        <f aca="true" t="shared" si="0" ref="I6:I45">SUM(C6:H6)</f>
        <v>280000</v>
      </c>
    </row>
    <row r="7" spans="1:9" ht="12" customHeight="1">
      <c r="A7" s="129">
        <v>2</v>
      </c>
      <c r="B7" s="89" t="str">
        <f>'Zadania WPI'!C7</f>
        <v>Budowa tranzytowej sieci kan.san.w Wierzbicy G.z przyłączami</v>
      </c>
      <c r="C7" s="130">
        <v>577728</v>
      </c>
      <c r="D7" s="70"/>
      <c r="E7" s="70"/>
      <c r="F7" s="70"/>
      <c r="G7" s="70"/>
      <c r="H7" s="70"/>
      <c r="I7" s="67">
        <f t="shared" si="0"/>
        <v>577728</v>
      </c>
    </row>
    <row r="8" spans="1:9" ht="12" customHeight="1">
      <c r="A8" s="129">
        <v>3</v>
      </c>
      <c r="B8" s="89" t="str">
        <f>'Zadania WPI'!C8</f>
        <v>Budowa sieci kanalizacji sanitarnej w Wierzbicy G.II etap</v>
      </c>
      <c r="C8" s="130"/>
      <c r="D8" s="70"/>
      <c r="E8" s="70"/>
      <c r="F8" s="70"/>
      <c r="G8" s="70"/>
      <c r="H8" s="70"/>
      <c r="I8" s="67">
        <f t="shared" si="0"/>
        <v>0</v>
      </c>
    </row>
    <row r="9" spans="1:9" ht="12" customHeight="1">
      <c r="A9" s="129">
        <v>4</v>
      </c>
      <c r="B9" s="89" t="str">
        <f>'Zadania WPI'!C9</f>
        <v>Budowa ogrodzenia hali sportowo-widowiskowej</v>
      </c>
      <c r="C9" s="130"/>
      <c r="D9" s="70"/>
      <c r="E9" s="70"/>
      <c r="F9" s="70"/>
      <c r="G9" s="70"/>
      <c r="H9" s="70"/>
      <c r="I9" s="67">
        <f t="shared" si="0"/>
        <v>0</v>
      </c>
    </row>
    <row r="10" spans="1:9" ht="12" customHeight="1">
      <c r="A10" s="129">
        <v>5</v>
      </c>
      <c r="B10" s="89" t="str">
        <f>'Zadania WPI'!C10</f>
        <v>Rozbudowa wraz z mod. skł. odp. kom. w Wierzbicy G. gm. Wołczyn-Etap I</v>
      </c>
      <c r="C10" s="130"/>
      <c r="D10" s="70"/>
      <c r="E10" s="70"/>
      <c r="F10" s="70"/>
      <c r="G10" s="70"/>
      <c r="H10" s="70"/>
      <c r="I10" s="67">
        <f t="shared" si="0"/>
        <v>0</v>
      </c>
    </row>
    <row r="11" spans="1:9" ht="12" customHeight="1">
      <c r="A11" s="129">
        <v>6</v>
      </c>
      <c r="B11" s="89" t="str">
        <f>'Zadania WPI'!C11</f>
        <v>Budowa gimnazjum z halą sportowo-widowiskową w Wołczynie</v>
      </c>
      <c r="C11" s="130"/>
      <c r="D11" s="70"/>
      <c r="E11" s="70"/>
      <c r="F11" s="70"/>
      <c r="G11" s="70"/>
      <c r="H11" s="70"/>
      <c r="I11" s="67">
        <f t="shared" si="0"/>
        <v>0</v>
      </c>
    </row>
    <row r="12" spans="1:9" ht="12" customHeight="1">
      <c r="A12" s="129">
        <v>7</v>
      </c>
      <c r="B12" s="89" t="str">
        <f>'Zadania WPI'!C12</f>
        <v>Budowa zaplecza świetlicy wiejskiej w Wierzbicy Górnej</v>
      </c>
      <c r="C12" s="130"/>
      <c r="D12" s="70"/>
      <c r="E12" s="70"/>
      <c r="F12" s="70"/>
      <c r="G12" s="70"/>
      <c r="H12" s="70"/>
      <c r="I12" s="67">
        <f t="shared" si="0"/>
        <v>0</v>
      </c>
    </row>
    <row r="13" spans="1:9" ht="12" customHeight="1">
      <c r="A13" s="129">
        <v>8</v>
      </c>
      <c r="B13" s="89" t="str">
        <f>'Zadania WPI'!C13</f>
        <v>Modernizacja oczyszczalni ścieków w Wołczynie</v>
      </c>
      <c r="C13" s="130"/>
      <c r="D13" s="70"/>
      <c r="E13" s="70"/>
      <c r="F13" s="70"/>
      <c r="G13" s="70"/>
      <c r="H13" s="70"/>
      <c r="I13" s="67">
        <f t="shared" si="0"/>
        <v>0</v>
      </c>
    </row>
    <row r="14" spans="1:9" ht="12" customHeight="1">
      <c r="A14" s="129">
        <v>9</v>
      </c>
      <c r="B14" s="89" t="str">
        <f>'Zadania WPI'!C14</f>
        <v>Rekultywacja miejskiego wysypiska odpadów komunalnych</v>
      </c>
      <c r="C14" s="130"/>
      <c r="D14" s="70"/>
      <c r="E14" s="70"/>
      <c r="F14" s="70"/>
      <c r="G14" s="70"/>
      <c r="H14" s="70"/>
      <c r="I14" s="67">
        <f t="shared" si="0"/>
        <v>0</v>
      </c>
    </row>
    <row r="15" spans="1:9" ht="12" customHeight="1">
      <c r="A15" s="129">
        <v>10</v>
      </c>
      <c r="B15" s="89" t="str">
        <f>'Zadania WPI'!C15</f>
        <v>Modernizacja ul. Rzecznej w Wołczynie</v>
      </c>
      <c r="C15" s="130"/>
      <c r="D15" s="70"/>
      <c r="E15" s="70"/>
      <c r="F15" s="70"/>
      <c r="G15" s="70"/>
      <c r="H15" s="70"/>
      <c r="I15" s="67">
        <f t="shared" si="0"/>
        <v>0</v>
      </c>
    </row>
    <row r="16" spans="1:9" ht="12" customHeight="1">
      <c r="A16" s="129">
        <v>11</v>
      </c>
      <c r="B16" s="89" t="str">
        <f>'Zadania WPI'!C16</f>
        <v>Rozdział sieci wodociągowej w Rożnowie</v>
      </c>
      <c r="C16" s="130">
        <v>43723</v>
      </c>
      <c r="D16" s="70"/>
      <c r="E16" s="70"/>
      <c r="F16" s="70"/>
      <c r="G16" s="70"/>
      <c r="H16" s="70"/>
      <c r="I16" s="67">
        <f t="shared" si="0"/>
        <v>43723</v>
      </c>
    </row>
    <row r="17" spans="1:9" ht="12" customHeight="1">
      <c r="A17" s="129">
        <v>12</v>
      </c>
      <c r="B17" s="89" t="str">
        <f>'Zadania WPI'!C17</f>
        <v>Modernizacja ul. Polnej w Wołczynie</v>
      </c>
      <c r="C17" s="130"/>
      <c r="D17" s="70"/>
      <c r="E17" s="70"/>
      <c r="F17" s="70"/>
      <c r="G17" s="70"/>
      <c r="H17" s="70"/>
      <c r="I17" s="67">
        <f t="shared" si="0"/>
        <v>0</v>
      </c>
    </row>
    <row r="18" spans="1:9" ht="12" customHeight="1">
      <c r="A18" s="129">
        <v>13</v>
      </c>
      <c r="B18" s="89" t="str">
        <f>'Zadania WPI'!C18</f>
        <v>Uzbrojenie w sieci os.domów jednorodz.przy ul. Poznańskiej w Wołczynie</v>
      </c>
      <c r="C18" s="130"/>
      <c r="D18" s="70"/>
      <c r="E18" s="70"/>
      <c r="F18" s="70"/>
      <c r="G18" s="70"/>
      <c r="H18" s="70"/>
      <c r="I18" s="67">
        <f t="shared" si="0"/>
        <v>0</v>
      </c>
    </row>
    <row r="19" spans="1:9" ht="12" customHeight="1">
      <c r="A19" s="129">
        <v>14</v>
      </c>
      <c r="B19" s="89" t="str">
        <f>'Zadania WPI'!C19</f>
        <v>Budowa sieci wodociągowej Wołczyn - Ligota Mała</v>
      </c>
      <c r="C19" s="130"/>
      <c r="D19" s="70"/>
      <c r="E19" s="70"/>
      <c r="F19" s="70"/>
      <c r="G19" s="70"/>
      <c r="H19" s="70"/>
      <c r="I19" s="67">
        <f t="shared" si="0"/>
        <v>0</v>
      </c>
    </row>
    <row r="20" spans="1:9" ht="12" customHeight="1">
      <c r="A20" s="129">
        <v>15</v>
      </c>
      <c r="B20" s="89" t="str">
        <f>'Zadania WPI'!C20</f>
        <v>Modernizacja drogi Krzywiczyny - Świniary Wielkie</v>
      </c>
      <c r="C20" s="130"/>
      <c r="D20" s="70"/>
      <c r="E20" s="70"/>
      <c r="F20" s="70"/>
      <c r="G20" s="70"/>
      <c r="H20" s="70"/>
      <c r="I20" s="67">
        <f t="shared" si="0"/>
        <v>0</v>
      </c>
    </row>
    <row r="21" spans="1:9" ht="12" customHeight="1">
      <c r="A21" s="129">
        <v>16</v>
      </c>
      <c r="B21" s="89" t="str">
        <f>'Zadania WPI'!C21</f>
        <v>Budowa cmentarza komunalnego w Wołczynie</v>
      </c>
      <c r="C21" s="130"/>
      <c r="D21" s="70"/>
      <c r="E21" s="70"/>
      <c r="F21" s="70"/>
      <c r="G21" s="70"/>
      <c r="H21" s="70"/>
      <c r="I21" s="67">
        <f t="shared" si="0"/>
        <v>0</v>
      </c>
    </row>
    <row r="22" spans="1:9" ht="12" customHeight="1">
      <c r="A22" s="129">
        <v>17</v>
      </c>
      <c r="B22" s="89" t="str">
        <f>'Zadania WPI'!C22</f>
        <v>Eurząd dla mieszkańca opolszczyzny</v>
      </c>
      <c r="C22" s="130"/>
      <c r="D22" s="70"/>
      <c r="E22" s="70"/>
      <c r="F22" s="70"/>
      <c r="G22" s="70"/>
      <c r="H22" s="70"/>
      <c r="I22" s="67">
        <f t="shared" si="0"/>
        <v>0</v>
      </c>
    </row>
    <row r="23" spans="1:9" ht="12" customHeight="1">
      <c r="A23" s="129">
        <v>18</v>
      </c>
      <c r="B23" s="89" t="str">
        <f>'Zadania WPI'!C23</f>
        <v>Modernizacja i przebudowa zabytkowego parku miejskiego w Wołczynie</v>
      </c>
      <c r="C23" s="130"/>
      <c r="D23" s="70"/>
      <c r="E23" s="70"/>
      <c r="F23" s="70"/>
      <c r="G23" s="70"/>
      <c r="H23" s="70"/>
      <c r="I23" s="67">
        <f t="shared" si="0"/>
        <v>0</v>
      </c>
    </row>
    <row r="24" spans="1:9" ht="12" customHeight="1">
      <c r="A24" s="129">
        <v>19</v>
      </c>
      <c r="B24" s="89" t="str">
        <f>'Zadania WPI'!C24</f>
        <v>Budowa sieci kanalizacji sanitarnej w Ligocie Wołczyńskiej</v>
      </c>
      <c r="C24" s="130"/>
      <c r="D24" s="70"/>
      <c r="E24" s="70"/>
      <c r="F24" s="70"/>
      <c r="G24" s="70"/>
      <c r="H24" s="70"/>
      <c r="I24" s="67">
        <f t="shared" si="0"/>
        <v>0</v>
      </c>
    </row>
    <row r="25" spans="1:9" ht="12" customHeight="1">
      <c r="A25" s="129">
        <v>20</v>
      </c>
      <c r="B25" s="89" t="str">
        <f>'Zadania WPI'!C25</f>
        <v>Dostawa i montaż technologicznego wyposażenia kuchni w gimnazjum</v>
      </c>
      <c r="C25" s="130"/>
      <c r="D25" s="70"/>
      <c r="E25" s="70"/>
      <c r="F25" s="70"/>
      <c r="G25" s="70"/>
      <c r="H25" s="70"/>
      <c r="I25" s="67">
        <f t="shared" si="0"/>
        <v>0</v>
      </c>
    </row>
    <row r="26" spans="1:9" ht="12" customHeight="1">
      <c r="A26" s="131">
        <v>21</v>
      </c>
      <c r="B26" s="89" t="str">
        <f>'Zadania WPI'!C26</f>
        <v>Odbudowa mostu na Stobrawie w Markotowie Dużym</v>
      </c>
      <c r="C26" s="130"/>
      <c r="D26" s="70"/>
      <c r="E26" s="70"/>
      <c r="F26" s="70"/>
      <c r="G26" s="70"/>
      <c r="H26" s="70"/>
      <c r="I26" s="67">
        <f t="shared" si="0"/>
        <v>0</v>
      </c>
    </row>
    <row r="27" spans="1:9" ht="12" customHeight="1">
      <c r="A27" s="131">
        <v>22</v>
      </c>
      <c r="B27" s="89" t="str">
        <f>'Zadania WPI'!C27</f>
        <v>Budowa sieci wodociągowej Duczów Mały - Jedliska i Wąsice</v>
      </c>
      <c r="C27" s="130"/>
      <c r="D27" s="70"/>
      <c r="E27" s="70"/>
      <c r="F27" s="70"/>
      <c r="G27" s="70"/>
      <c r="H27" s="70"/>
      <c r="I27" s="67">
        <f t="shared" si="0"/>
        <v>0</v>
      </c>
    </row>
    <row r="28" spans="1:9" ht="12" customHeight="1">
      <c r="A28" s="131">
        <v>23</v>
      </c>
      <c r="B28" s="89" t="str">
        <f>'Zadania WPI'!C28</f>
        <v>Modernizacja ul. Harcerskiej w Wołczynie</v>
      </c>
      <c r="C28" s="130"/>
      <c r="D28" s="70"/>
      <c r="E28" s="70"/>
      <c r="F28" s="70"/>
      <c r="G28" s="70"/>
      <c r="H28" s="70"/>
      <c r="I28" s="67">
        <f t="shared" si="0"/>
        <v>0</v>
      </c>
    </row>
    <row r="29" spans="1:9" ht="12" customHeight="1">
      <c r="A29" s="131">
        <v>24</v>
      </c>
      <c r="B29" s="89" t="str">
        <f>'Zadania WPI'!C29</f>
        <v>Adaptacja budynku szkoły na lokale socjalne w Markotowie Dużym</v>
      </c>
      <c r="C29" s="130"/>
      <c r="D29" s="70"/>
      <c r="E29" s="70"/>
      <c r="F29" s="70"/>
      <c r="G29" s="70"/>
      <c r="H29" s="70"/>
      <c r="I29" s="67">
        <f t="shared" si="0"/>
        <v>0</v>
      </c>
    </row>
    <row r="30" spans="1:9" ht="12" customHeight="1">
      <c r="A30" s="139">
        <v>25</v>
      </c>
      <c r="B30" s="87" t="str">
        <f>'Zadania WPI'!C30</f>
        <v>Rozdział sieci wodociągowej w Gierałcicach oraz Wierzbicy Górnej</v>
      </c>
      <c r="C30" s="140"/>
      <c r="D30" s="75">
        <f>227000-78819</f>
        <v>148181</v>
      </c>
      <c r="E30" s="75"/>
      <c r="F30" s="75"/>
      <c r="G30" s="75"/>
      <c r="H30" s="75"/>
      <c r="I30" s="76">
        <f t="shared" si="0"/>
        <v>148181</v>
      </c>
    </row>
    <row r="31" spans="1:9" ht="12" customHeight="1">
      <c r="A31" s="131">
        <v>26</v>
      </c>
      <c r="B31" s="89" t="str">
        <f>'Zadania WPI'!C31</f>
        <v>Odbudowa mostu na Czarnej Wodzie w Duczowie Małym</v>
      </c>
      <c r="C31" s="130"/>
      <c r="D31" s="70"/>
      <c r="E31" s="70"/>
      <c r="F31" s="70"/>
      <c r="G31" s="70"/>
      <c r="H31" s="70"/>
      <c r="I31" s="67">
        <f t="shared" si="0"/>
        <v>0</v>
      </c>
    </row>
    <row r="32" spans="1:9" ht="12" customHeight="1">
      <c r="A32" s="131">
        <v>27</v>
      </c>
      <c r="B32" s="89" t="str">
        <f>'Zadania WPI'!C32</f>
        <v>Odbudowa mostu na Stobrawie (Młynówka) w Wąsicach</v>
      </c>
      <c r="C32" s="130"/>
      <c r="D32" s="70"/>
      <c r="E32" s="70"/>
      <c r="F32" s="70"/>
      <c r="G32" s="70"/>
      <c r="H32" s="70"/>
      <c r="I32" s="67">
        <f t="shared" si="0"/>
        <v>0</v>
      </c>
    </row>
    <row r="33" spans="1:9" ht="12" customHeight="1">
      <c r="A33" s="131">
        <v>28</v>
      </c>
      <c r="B33" s="89" t="str">
        <f>'Zadania WPI'!C33</f>
        <v>Modernizacja ul. Przyjaciół w Wołczynie</v>
      </c>
      <c r="C33" s="130"/>
      <c r="D33" s="70"/>
      <c r="E33" s="70"/>
      <c r="F33" s="70"/>
      <c r="G33" s="70"/>
      <c r="H33" s="70"/>
      <c r="I33" s="67">
        <f t="shared" si="0"/>
        <v>0</v>
      </c>
    </row>
    <row r="34" spans="1:9" s="36" customFormat="1" ht="12" customHeight="1">
      <c r="A34" s="133">
        <v>29</v>
      </c>
      <c r="B34" s="89" t="str">
        <f>'Zadania WPI'!C34</f>
        <v>Modernizacja ul. Kołłątaja w Wołczynie</v>
      </c>
      <c r="C34" s="132"/>
      <c r="D34" s="83"/>
      <c r="E34" s="83"/>
      <c r="F34" s="83"/>
      <c r="G34" s="83"/>
      <c r="H34" s="83"/>
      <c r="I34" s="67">
        <f t="shared" si="0"/>
        <v>0</v>
      </c>
    </row>
    <row r="35" spans="1:9" s="36" customFormat="1" ht="12" customHeight="1">
      <c r="A35" s="131">
        <v>30</v>
      </c>
      <c r="B35" s="89" t="str">
        <f>'Zadania WPI'!C35</f>
        <v>Remont elewacji budynku Urzędu Miejskiego z wymianą stolarki otworowej</v>
      </c>
      <c r="C35" s="132"/>
      <c r="D35" s="132"/>
      <c r="E35" s="132"/>
      <c r="F35" s="132"/>
      <c r="G35" s="132"/>
      <c r="H35" s="132"/>
      <c r="I35" s="67">
        <f t="shared" si="0"/>
        <v>0</v>
      </c>
    </row>
    <row r="36" spans="1:9" s="36" customFormat="1" ht="12" customHeight="1">
      <c r="A36" s="133">
        <v>31</v>
      </c>
      <c r="B36" s="89" t="str">
        <f>'Zadania WPI'!C36</f>
        <v>Budowa oświetlenia ulicznego w Świniarach M.Gierałcicach i Wierzbicy D.</v>
      </c>
      <c r="C36" s="132"/>
      <c r="D36" s="132"/>
      <c r="E36" s="132"/>
      <c r="F36" s="132"/>
      <c r="G36" s="132"/>
      <c r="H36" s="132"/>
      <c r="I36" s="67">
        <f t="shared" si="0"/>
        <v>0</v>
      </c>
    </row>
    <row r="37" spans="1:9" s="36" customFormat="1" ht="12" customHeight="1">
      <c r="A37" s="131">
        <v>32</v>
      </c>
      <c r="B37" s="89" t="str">
        <f>'Zadania WPI'!C37</f>
        <v>Modernizacja systemu oświetlenia dróg na terenie gminy Wołczyn</v>
      </c>
      <c r="C37" s="132"/>
      <c r="D37" s="132"/>
      <c r="E37" s="132"/>
      <c r="F37" s="132"/>
      <c r="G37" s="132"/>
      <c r="H37" s="132"/>
      <c r="I37" s="67">
        <f t="shared" si="0"/>
        <v>0</v>
      </c>
    </row>
    <row r="38" spans="1:9" s="36" customFormat="1" ht="12" customHeight="1">
      <c r="A38" s="133">
        <v>33</v>
      </c>
      <c r="B38" s="89" t="str">
        <f>'Zadania WPI'!C38</f>
        <v>Budowa drogi - ul. Dzierżona w Wołczynie</v>
      </c>
      <c r="C38" s="132"/>
      <c r="D38" s="132"/>
      <c r="E38" s="132"/>
      <c r="F38" s="132"/>
      <c r="G38" s="132"/>
      <c r="H38" s="132"/>
      <c r="I38" s="67">
        <f t="shared" si="0"/>
        <v>0</v>
      </c>
    </row>
    <row r="39" spans="1:9" s="36" customFormat="1" ht="12" customHeight="1">
      <c r="A39" s="133">
        <v>34</v>
      </c>
      <c r="B39" s="89" t="str">
        <f>'Zadania WPI'!C39</f>
        <v>Adaptacja sali wiejskiej na cele przedszkola w Wąsicach</v>
      </c>
      <c r="C39" s="132"/>
      <c r="D39" s="132"/>
      <c r="E39" s="132"/>
      <c r="F39" s="132"/>
      <c r="G39" s="132"/>
      <c r="H39" s="132"/>
      <c r="I39" s="67">
        <f t="shared" si="0"/>
        <v>0</v>
      </c>
    </row>
    <row r="40" spans="1:9" s="36" customFormat="1" ht="12" customHeight="1">
      <c r="A40" s="133">
        <v>35</v>
      </c>
      <c r="B40" s="89" t="str">
        <f>'Zadania WPI'!C40</f>
        <v>Remont sieci kan. deszczowej w ciągu drogi krajowej nr 42 w Wołczynie</v>
      </c>
      <c r="C40" s="132"/>
      <c r="D40" s="132"/>
      <c r="E40" s="132"/>
      <c r="F40" s="132"/>
      <c r="G40" s="132"/>
      <c r="H40" s="132"/>
      <c r="I40" s="67">
        <f t="shared" si="0"/>
        <v>0</v>
      </c>
    </row>
    <row r="41" spans="1:9" s="36" customFormat="1" ht="12" customHeight="1">
      <c r="A41" s="133">
        <v>36</v>
      </c>
      <c r="B41" s="89" t="str">
        <f>'Zadania WPI'!C41</f>
        <v>Przebudowa odcinka ul. Ogrodowej z łącznikiem do ul. Byczyńskiej w Wołczynie</v>
      </c>
      <c r="C41" s="132"/>
      <c r="D41" s="132"/>
      <c r="E41" s="132"/>
      <c r="F41" s="132"/>
      <c r="G41" s="132"/>
      <c r="H41" s="132"/>
      <c r="I41" s="67">
        <f t="shared" si="0"/>
        <v>0</v>
      </c>
    </row>
    <row r="42" spans="1:9" s="36" customFormat="1" ht="12" customHeight="1">
      <c r="A42" s="133">
        <v>37</v>
      </c>
      <c r="B42" s="89" t="str">
        <f>'Zadania WPI'!C42</f>
        <v>Montaż wiat przystankowych w: Rożnowie, Krzywiczynach,Wierzbicy D. Szumie</v>
      </c>
      <c r="C42" s="132"/>
      <c r="D42" s="132"/>
      <c r="E42" s="132"/>
      <c r="F42" s="132"/>
      <c r="G42" s="132"/>
      <c r="H42" s="132"/>
      <c r="I42" s="67">
        <f t="shared" si="0"/>
        <v>0</v>
      </c>
    </row>
    <row r="43" spans="1:9" s="36" customFormat="1" ht="12" customHeight="1">
      <c r="A43" s="133">
        <v>38</v>
      </c>
      <c r="B43" s="89" t="str">
        <f>'Zadania WPI'!C43</f>
        <v>Przebudowa pokrycia dachowego szkoły podst. Nr 1 w Wołczynie</v>
      </c>
      <c r="C43" s="132"/>
      <c r="D43" s="132"/>
      <c r="E43" s="132"/>
      <c r="F43" s="132"/>
      <c r="G43" s="132"/>
      <c r="H43" s="132"/>
      <c r="I43" s="67">
        <f t="shared" si="0"/>
        <v>0</v>
      </c>
    </row>
    <row r="44" spans="1:9" s="36" customFormat="1" ht="12" customHeight="1">
      <c r="A44" s="133">
        <v>39</v>
      </c>
      <c r="B44" s="89" t="str">
        <f>'Zadania WPI'!C44</f>
        <v>Przebudowa instalacji c.o. w szkole podstawowej w Komorznie</v>
      </c>
      <c r="C44" s="132"/>
      <c r="D44" s="132"/>
      <c r="E44" s="132"/>
      <c r="F44" s="132"/>
      <c r="G44" s="132"/>
      <c r="H44" s="132"/>
      <c r="I44" s="67">
        <f t="shared" si="0"/>
        <v>0</v>
      </c>
    </row>
    <row r="45" spans="1:9" s="36" customFormat="1" ht="12" customHeight="1">
      <c r="A45" s="133"/>
      <c r="B45" s="89" t="str">
        <f>'Zadania WPI'!C45</f>
        <v>Przyłącze energet. oswietlenia ulicznego:Szymonkow-Mścisław,Brzezinki</v>
      </c>
      <c r="C45" s="132"/>
      <c r="D45" s="141">
        <v>11300</v>
      </c>
      <c r="E45" s="141"/>
      <c r="F45" s="132"/>
      <c r="G45" s="132"/>
      <c r="H45" s="132"/>
      <c r="I45" s="134">
        <f t="shared" si="0"/>
        <v>11300</v>
      </c>
    </row>
    <row r="46" spans="1:9" ht="12" customHeight="1">
      <c r="A46" s="52" t="s">
        <v>80</v>
      </c>
      <c r="B46" s="53"/>
      <c r="C46" s="142">
        <f>SUM(C6:C44)</f>
        <v>657108</v>
      </c>
      <c r="D46" s="142">
        <f>SUM(D6:D45)</f>
        <v>159481</v>
      </c>
      <c r="E46" s="142">
        <f>SUM(E6:E44)</f>
        <v>244343</v>
      </c>
      <c r="F46" s="142">
        <f>SUM(F6:F44)</f>
        <v>0</v>
      </c>
      <c r="G46" s="142">
        <f>SUM(G6:G44)</f>
        <v>0</v>
      </c>
      <c r="H46" s="142">
        <f>SUM(H6:H44)</f>
        <v>0</v>
      </c>
      <c r="I46" s="143">
        <f>SUM(I6:I44)</f>
        <v>1049632</v>
      </c>
    </row>
    <row r="47" ht="12.75">
      <c r="A47" s="57"/>
    </row>
    <row r="48" spans="1:9" ht="12.75">
      <c r="A48" s="58"/>
      <c r="C48" s="59"/>
      <c r="D48" s="59"/>
      <c r="E48" s="59"/>
      <c r="F48" s="59"/>
      <c r="G48" s="59"/>
      <c r="H48" s="59"/>
      <c r="I48" s="59"/>
    </row>
  </sheetData>
  <mergeCells count="4">
    <mergeCell ref="A4:A5"/>
    <mergeCell ref="B4:B5"/>
    <mergeCell ref="C4:I4"/>
    <mergeCell ref="C48:I48"/>
  </mergeCells>
  <printOptions/>
  <pageMargins left="0.7000000000000001" right="0.65" top="0.3604166666666667" bottom="0.35000000000000003" header="0.1902777777777778" footer="0.1701388888888889"/>
  <pageSetup horizontalDpi="300" verticalDpi="300" orientation="landscape" paperSize="9" scale="98"/>
  <headerFooter alignWithMargins="0">
    <oddHeader>&amp;C&amp;"Book Antiqua,Regularna"&amp;12Zadania objęte Wieloletnim Planem Inwestycyjnym
Środki z ANR
Zmiana nr 10</oddHeader>
    <oddFooter>&amp;C&amp;"Book Antiqua,Regularna"&amp;12 20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8"/>
  <sheetViews>
    <sheetView zoomScale="90" zoomScaleNormal="90" workbookViewId="0" topLeftCell="A27">
      <selection activeCell="B44" sqref="B44"/>
    </sheetView>
  </sheetViews>
  <sheetFormatPr defaultColWidth="9.00390625" defaultRowHeight="12.75"/>
  <cols>
    <col min="1" max="1" width="4.75390625" style="0" customWidth="1"/>
    <col min="2" max="2" width="59.875" style="0" customWidth="1"/>
    <col min="3" max="3" width="10.625" style="0" customWidth="1"/>
    <col min="4" max="6" width="9.875" style="0" customWidth="1"/>
    <col min="7" max="7" width="9.25390625" style="0" customWidth="1"/>
    <col min="8" max="8" width="9.625" style="0" customWidth="1"/>
    <col min="9" max="9" width="10.375" style="0" customWidth="1"/>
    <col min="10" max="16384" width="9.125" style="0" customWidth="1"/>
  </cols>
  <sheetData>
    <row r="2" ht="12.75">
      <c r="F2" s="61"/>
    </row>
    <row r="4" spans="1:9" ht="12.75">
      <c r="A4" s="1" t="s">
        <v>0</v>
      </c>
      <c r="B4" s="3" t="s">
        <v>1</v>
      </c>
      <c r="C4" s="4" t="s">
        <v>85</v>
      </c>
      <c r="D4" s="4"/>
      <c r="E4" s="4"/>
      <c r="F4" s="4"/>
      <c r="G4" s="4"/>
      <c r="H4" s="4"/>
      <c r="I4" s="4"/>
    </row>
    <row r="5" spans="1:9" ht="23.25">
      <c r="A5" s="1"/>
      <c r="B5" s="3"/>
      <c r="C5" s="5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ht="12" customHeight="1">
      <c r="A6" s="125">
        <v>1</v>
      </c>
      <c r="B6" s="126" t="str">
        <f>'Zadania WPI'!C6</f>
        <v>Budowa sieci kanalizacji sanitarnej w Gierałcicach</v>
      </c>
      <c r="C6" s="127"/>
      <c r="D6" s="66"/>
      <c r="E6" s="66"/>
      <c r="F6" s="66"/>
      <c r="G6" s="66"/>
      <c r="H6" s="66"/>
      <c r="I6" s="128">
        <f aca="true" t="shared" si="0" ref="I6:I45">SUM(C6:H6)</f>
        <v>0</v>
      </c>
    </row>
    <row r="7" spans="1:9" ht="12" customHeight="1">
      <c r="A7" s="129">
        <v>2</v>
      </c>
      <c r="B7" s="89" t="str">
        <f>'Zadania WPI'!C7</f>
        <v>Budowa tranzytowej sieci kan.san.w Wierzbicy G.z przyłączami</v>
      </c>
      <c r="C7" s="130"/>
      <c r="D7" s="70"/>
      <c r="E7" s="70"/>
      <c r="F7" s="70"/>
      <c r="G7" s="70"/>
      <c r="H7" s="70"/>
      <c r="I7" s="67">
        <f t="shared" si="0"/>
        <v>0</v>
      </c>
    </row>
    <row r="8" spans="1:9" ht="12" customHeight="1">
      <c r="A8" s="129">
        <v>3</v>
      </c>
      <c r="B8" s="89" t="str">
        <f>'Zadania WPI'!C8</f>
        <v>Budowa sieci kanalizacji sanitarnej w Wierzbicy G.II etap</v>
      </c>
      <c r="C8" s="130"/>
      <c r="D8" s="70"/>
      <c r="E8" s="70"/>
      <c r="F8" s="70"/>
      <c r="G8" s="70"/>
      <c r="H8" s="70"/>
      <c r="I8" s="67">
        <f t="shared" si="0"/>
        <v>0</v>
      </c>
    </row>
    <row r="9" spans="1:9" ht="12" customHeight="1">
      <c r="A9" s="129">
        <v>4</v>
      </c>
      <c r="B9" s="89" t="str">
        <f>'Zadania WPI'!C9</f>
        <v>Budowa ogrodzenia hali sportowo-widowiskowej</v>
      </c>
      <c r="C9" s="130"/>
      <c r="D9" s="70"/>
      <c r="E9" s="70"/>
      <c r="F9" s="70"/>
      <c r="G9" s="70"/>
      <c r="H9" s="70"/>
      <c r="I9" s="67">
        <f t="shared" si="0"/>
        <v>0</v>
      </c>
    </row>
    <row r="10" spans="1:9" ht="12" customHeight="1">
      <c r="A10" s="129">
        <v>5</v>
      </c>
      <c r="B10" s="89" t="str">
        <f>'Zadania WPI'!C10</f>
        <v>Rozbudowa wraz z mod. skł. odp. kom. w Wierzbicy G. gm. Wołczyn-Etap I</v>
      </c>
      <c r="C10" s="130"/>
      <c r="D10" s="70"/>
      <c r="E10" s="70"/>
      <c r="F10" s="70"/>
      <c r="G10" s="70"/>
      <c r="H10" s="70"/>
      <c r="I10" s="67">
        <f t="shared" si="0"/>
        <v>0</v>
      </c>
    </row>
    <row r="11" spans="1:9" ht="12" customHeight="1">
      <c r="A11" s="129">
        <v>6</v>
      </c>
      <c r="B11" s="89" t="str">
        <f>'Zadania WPI'!C11</f>
        <v>Budowa gimnazjum z halą sportowo-widowiskową w Wołczynie</v>
      </c>
      <c r="C11" s="130"/>
      <c r="D11" s="70"/>
      <c r="E11" s="70"/>
      <c r="F11" s="70"/>
      <c r="G11" s="70"/>
      <c r="H11" s="70"/>
      <c r="I11" s="67">
        <f t="shared" si="0"/>
        <v>0</v>
      </c>
    </row>
    <row r="12" spans="1:9" ht="12" customHeight="1">
      <c r="A12" s="129">
        <v>7</v>
      </c>
      <c r="B12" s="89" t="str">
        <f>'Zadania WPI'!C12</f>
        <v>Budowa zaplecza świetlicy wiejskiej w Wierzbicy Górnej</v>
      </c>
      <c r="C12" s="130"/>
      <c r="D12" s="70"/>
      <c r="E12" s="70"/>
      <c r="F12" s="70"/>
      <c r="G12" s="70"/>
      <c r="H12" s="70"/>
      <c r="I12" s="67">
        <f t="shared" si="0"/>
        <v>0</v>
      </c>
    </row>
    <row r="13" spans="1:9" ht="12" customHeight="1">
      <c r="A13" s="129">
        <v>8</v>
      </c>
      <c r="B13" s="89" t="str">
        <f>'Zadania WPI'!C13</f>
        <v>Modernizacja oczyszczalni ścieków w Wołczynie</v>
      </c>
      <c r="C13" s="130"/>
      <c r="D13" s="70"/>
      <c r="E13" s="70"/>
      <c r="F13" s="70"/>
      <c r="G13" s="70"/>
      <c r="H13" s="70"/>
      <c r="I13" s="67">
        <f t="shared" si="0"/>
        <v>0</v>
      </c>
    </row>
    <row r="14" spans="1:9" ht="12" customHeight="1">
      <c r="A14" s="129">
        <v>9</v>
      </c>
      <c r="B14" s="89" t="str">
        <f>'Zadania WPI'!C14</f>
        <v>Rekultywacja miejskiego wysypiska odpadów komunalnych</v>
      </c>
      <c r="C14" s="130"/>
      <c r="D14" s="70"/>
      <c r="E14" s="70"/>
      <c r="F14" s="70"/>
      <c r="G14" s="70"/>
      <c r="H14" s="70"/>
      <c r="I14" s="67">
        <f t="shared" si="0"/>
        <v>0</v>
      </c>
    </row>
    <row r="15" spans="1:9" ht="12" customHeight="1">
      <c r="A15" s="129">
        <v>10</v>
      </c>
      <c r="B15" s="89" t="str">
        <f>'Zadania WPI'!C15</f>
        <v>Modernizacja ul. Rzecznej w Wołczynie</v>
      </c>
      <c r="C15" s="144"/>
      <c r="D15" s="70"/>
      <c r="E15" s="70"/>
      <c r="F15" s="70"/>
      <c r="G15" s="70"/>
      <c r="H15" s="70"/>
      <c r="I15" s="67">
        <f t="shared" si="0"/>
        <v>0</v>
      </c>
    </row>
    <row r="16" spans="1:9" ht="12" customHeight="1">
      <c r="A16" s="129">
        <v>11</v>
      </c>
      <c r="B16" s="89" t="str">
        <f>'Zadania WPI'!C16</f>
        <v>Rozdział sieci wodociągowej w Rożnowie</v>
      </c>
      <c r="C16" s="130"/>
      <c r="D16" s="70"/>
      <c r="E16" s="70"/>
      <c r="F16" s="70"/>
      <c r="G16" s="70"/>
      <c r="H16" s="70"/>
      <c r="I16" s="67">
        <f t="shared" si="0"/>
        <v>0</v>
      </c>
    </row>
    <row r="17" spans="1:9" ht="12" customHeight="1">
      <c r="A17" s="129">
        <v>12</v>
      </c>
      <c r="B17" s="89" t="str">
        <f>'Zadania WPI'!C17</f>
        <v>Modernizacja ul. Polnej w Wołczynie</v>
      </c>
      <c r="C17" s="130"/>
      <c r="D17" s="70"/>
      <c r="E17" s="70"/>
      <c r="F17" s="70"/>
      <c r="G17" s="70"/>
      <c r="H17" s="70"/>
      <c r="I17" s="67">
        <f>SUM(C17:H17)</f>
        <v>0</v>
      </c>
    </row>
    <row r="18" spans="1:9" ht="12" customHeight="1">
      <c r="A18" s="129">
        <v>13</v>
      </c>
      <c r="B18" s="89" t="str">
        <f>'Zadania WPI'!C18</f>
        <v>Uzbrojenie w sieci os.domów jednorodz.przy ul. Poznańskiej w Wołczynie</v>
      </c>
      <c r="C18" s="130"/>
      <c r="D18" s="70"/>
      <c r="E18" s="70"/>
      <c r="F18" s="70"/>
      <c r="G18" s="70"/>
      <c r="H18" s="70"/>
      <c r="I18" s="67">
        <f t="shared" si="0"/>
        <v>0</v>
      </c>
    </row>
    <row r="19" spans="1:9" ht="12" customHeight="1">
      <c r="A19" s="129">
        <v>14</v>
      </c>
      <c r="B19" s="89" t="str">
        <f>'Zadania WPI'!C19</f>
        <v>Budowa sieci wodociągowej Wołczyn - Ligota Mała</v>
      </c>
      <c r="C19" s="130">
        <v>34000</v>
      </c>
      <c r="D19" s="70"/>
      <c r="E19" s="70"/>
      <c r="F19" s="70"/>
      <c r="G19" s="70"/>
      <c r="H19" s="70"/>
      <c r="I19" s="67">
        <f t="shared" si="0"/>
        <v>34000</v>
      </c>
    </row>
    <row r="20" spans="1:9" ht="12" customHeight="1">
      <c r="A20" s="129">
        <v>15</v>
      </c>
      <c r="B20" s="89" t="str">
        <f>'Zadania WPI'!C20</f>
        <v>Modernizacja drogi Krzywiczyny - Świniary Wielkie</v>
      </c>
      <c r="C20" s="130"/>
      <c r="D20" s="70"/>
      <c r="E20" s="70"/>
      <c r="F20" s="70"/>
      <c r="G20" s="70"/>
      <c r="H20" s="70"/>
      <c r="I20" s="67">
        <f t="shared" si="0"/>
        <v>0</v>
      </c>
    </row>
    <row r="21" spans="1:9" ht="12" customHeight="1">
      <c r="A21" s="129">
        <v>16</v>
      </c>
      <c r="B21" s="89" t="str">
        <f>'Zadania WPI'!C21</f>
        <v>Budowa cmentarza komunalnego w Wołczynie</v>
      </c>
      <c r="C21" s="130"/>
      <c r="D21" s="70"/>
      <c r="E21" s="70"/>
      <c r="F21" s="70"/>
      <c r="G21" s="70"/>
      <c r="H21" s="70"/>
      <c r="I21" s="67">
        <f t="shared" si="0"/>
        <v>0</v>
      </c>
    </row>
    <row r="22" spans="1:9" ht="12" customHeight="1">
      <c r="A22" s="129">
        <v>17</v>
      </c>
      <c r="B22" s="89" t="str">
        <f>'Zadania WPI'!C22</f>
        <v>Eurząd dla mieszkańca opolszczyzny</v>
      </c>
      <c r="C22" s="130"/>
      <c r="D22" s="70"/>
      <c r="E22" s="70"/>
      <c r="F22" s="70"/>
      <c r="G22" s="70"/>
      <c r="H22" s="70"/>
      <c r="I22" s="67">
        <f t="shared" si="0"/>
        <v>0</v>
      </c>
    </row>
    <row r="23" spans="1:9" ht="12" customHeight="1">
      <c r="A23" s="129">
        <v>18</v>
      </c>
      <c r="B23" s="89" t="str">
        <f>'Zadania WPI'!C23</f>
        <v>Modernizacja i przebudowa zabytkowego parku miejskiego w Wołczynie</v>
      </c>
      <c r="C23" s="130"/>
      <c r="D23" s="70"/>
      <c r="E23" s="70"/>
      <c r="F23" s="70"/>
      <c r="G23" s="70"/>
      <c r="H23" s="70"/>
      <c r="I23" s="67">
        <f t="shared" si="0"/>
        <v>0</v>
      </c>
    </row>
    <row r="24" spans="1:9" ht="12" customHeight="1">
      <c r="A24" s="129">
        <v>19</v>
      </c>
      <c r="B24" s="89" t="str">
        <f>'Zadania WPI'!C24</f>
        <v>Budowa sieci kanalizacji sanitarnej w Ligocie Wołczyńskiej</v>
      </c>
      <c r="C24" s="130"/>
      <c r="D24" s="70"/>
      <c r="E24" s="70"/>
      <c r="F24" s="70"/>
      <c r="G24" s="70"/>
      <c r="H24" s="70"/>
      <c r="I24" s="67">
        <f t="shared" si="0"/>
        <v>0</v>
      </c>
    </row>
    <row r="25" spans="1:9" ht="12" customHeight="1">
      <c r="A25" s="129">
        <v>20</v>
      </c>
      <c r="B25" s="87" t="str">
        <f>'Zadania WPI'!C25</f>
        <v>Dostawa i montaż technologicznego wyposażenia kuchni w gimnazjum</v>
      </c>
      <c r="C25" s="130"/>
      <c r="D25" s="70"/>
      <c r="E25" s="70"/>
      <c r="F25" s="70"/>
      <c r="G25" s="75">
        <v>0</v>
      </c>
      <c r="H25" s="70"/>
      <c r="I25" s="76">
        <f t="shared" si="0"/>
        <v>0</v>
      </c>
    </row>
    <row r="26" spans="1:9" ht="12" customHeight="1">
      <c r="A26" s="131">
        <v>21</v>
      </c>
      <c r="B26" s="89" t="str">
        <f>'Zadania WPI'!C26</f>
        <v>Odbudowa mostu na Stobrawie w Markotowie Dużym</v>
      </c>
      <c r="C26" s="130"/>
      <c r="D26" s="70"/>
      <c r="E26" s="70"/>
      <c r="F26" s="70"/>
      <c r="G26" s="70"/>
      <c r="H26" s="70"/>
      <c r="I26" s="67">
        <f t="shared" si="0"/>
        <v>0</v>
      </c>
    </row>
    <row r="27" spans="1:9" ht="12" customHeight="1">
      <c r="A27" s="131">
        <v>22</v>
      </c>
      <c r="B27" s="89" t="str">
        <f>'Zadania WPI'!C27</f>
        <v>Budowa sieci wodociągowej Duczów Mały - Jedliska i Wąsice</v>
      </c>
      <c r="C27" s="130"/>
      <c r="D27" s="70"/>
      <c r="E27" s="70"/>
      <c r="F27" s="70"/>
      <c r="G27" s="70"/>
      <c r="H27" s="70"/>
      <c r="I27" s="67">
        <f t="shared" si="0"/>
        <v>0</v>
      </c>
    </row>
    <row r="28" spans="1:9" ht="12" customHeight="1">
      <c r="A28" s="131">
        <v>23</v>
      </c>
      <c r="B28" s="89" t="str">
        <f>'Zadania WPI'!C28</f>
        <v>Modernizacja ul. Harcerskiej w Wołczynie</v>
      </c>
      <c r="C28" s="130"/>
      <c r="D28" s="70"/>
      <c r="E28" s="70"/>
      <c r="F28" s="70"/>
      <c r="G28" s="70"/>
      <c r="H28" s="70"/>
      <c r="I28" s="67">
        <f t="shared" si="0"/>
        <v>0</v>
      </c>
    </row>
    <row r="29" spans="1:9" ht="12" customHeight="1">
      <c r="A29" s="131">
        <v>24</v>
      </c>
      <c r="B29" s="89" t="str">
        <f>'Zadania WPI'!C29</f>
        <v>Adaptacja budynku szkoły na lokale socjalne w Markotowie Dużym</v>
      </c>
      <c r="C29" s="130"/>
      <c r="D29" s="70"/>
      <c r="E29" s="70"/>
      <c r="F29" s="70"/>
      <c r="G29" s="70"/>
      <c r="H29" s="70"/>
      <c r="I29" s="67">
        <f t="shared" si="0"/>
        <v>0</v>
      </c>
    </row>
    <row r="30" spans="1:9" ht="12" customHeight="1">
      <c r="A30" s="131">
        <v>25</v>
      </c>
      <c r="B30" s="89" t="str">
        <f>'Zadania WPI'!C30</f>
        <v>Rozdział sieci wodociągowej w Gierałcicach oraz Wierzbicy Górnej</v>
      </c>
      <c r="C30" s="130"/>
      <c r="D30" s="70"/>
      <c r="E30" s="70"/>
      <c r="F30" s="70"/>
      <c r="G30" s="70"/>
      <c r="H30" s="70"/>
      <c r="I30" s="67">
        <f t="shared" si="0"/>
        <v>0</v>
      </c>
    </row>
    <row r="31" spans="1:9" ht="12" customHeight="1">
      <c r="A31" s="131">
        <v>26</v>
      </c>
      <c r="B31" s="89" t="str">
        <f>'Zadania WPI'!C31</f>
        <v>Odbudowa mostu na Czarnej Wodzie w Duczowie Małym</v>
      </c>
      <c r="C31" s="130"/>
      <c r="D31" s="70"/>
      <c r="E31" s="70"/>
      <c r="F31" s="70"/>
      <c r="G31" s="70"/>
      <c r="H31" s="70"/>
      <c r="I31" s="67">
        <f t="shared" si="0"/>
        <v>0</v>
      </c>
    </row>
    <row r="32" spans="1:9" ht="12" customHeight="1">
      <c r="A32" s="131">
        <v>27</v>
      </c>
      <c r="B32" s="89" t="str">
        <f>'Zadania WPI'!C32</f>
        <v>Odbudowa mostu na Stobrawie (Młynówka) w Wąsicach</v>
      </c>
      <c r="C32" s="130"/>
      <c r="D32" s="70"/>
      <c r="E32" s="70"/>
      <c r="F32" s="70"/>
      <c r="G32" s="70"/>
      <c r="H32" s="70"/>
      <c r="I32" s="67">
        <f t="shared" si="0"/>
        <v>0</v>
      </c>
    </row>
    <row r="33" spans="1:9" ht="12" customHeight="1">
      <c r="A33" s="131">
        <v>28</v>
      </c>
      <c r="B33" s="89" t="str">
        <f>'Zadania WPI'!C33</f>
        <v>Modernizacja ul. Przyjaciół w Wołczynie</v>
      </c>
      <c r="C33" s="130"/>
      <c r="D33" s="70"/>
      <c r="E33" s="70"/>
      <c r="F33" s="70"/>
      <c r="G33" s="70"/>
      <c r="H33" s="70"/>
      <c r="I33" s="67">
        <f t="shared" si="0"/>
        <v>0</v>
      </c>
    </row>
    <row r="34" spans="1:9" s="36" customFormat="1" ht="12" customHeight="1">
      <c r="A34" s="133">
        <v>29</v>
      </c>
      <c r="B34" s="89" t="str">
        <f>'Zadania WPI'!C34</f>
        <v>Modernizacja ul. Kołłątaja w Wołczynie</v>
      </c>
      <c r="C34" s="132"/>
      <c r="D34" s="83"/>
      <c r="E34" s="83"/>
      <c r="F34" s="83"/>
      <c r="G34" s="83"/>
      <c r="H34" s="83"/>
      <c r="I34" s="67">
        <f t="shared" si="0"/>
        <v>0</v>
      </c>
    </row>
    <row r="35" spans="1:9" s="36" customFormat="1" ht="12" customHeight="1">
      <c r="A35" s="131">
        <v>30</v>
      </c>
      <c r="B35" s="89" t="str">
        <f>'Zadania WPI'!C35</f>
        <v>Remont elewacji budynku Urzędu Miejskiego z wymianą stolarki otworowej</v>
      </c>
      <c r="C35" s="132"/>
      <c r="D35" s="132"/>
      <c r="E35" s="132"/>
      <c r="F35" s="132"/>
      <c r="G35" s="132"/>
      <c r="H35" s="132"/>
      <c r="I35" s="67">
        <f t="shared" si="0"/>
        <v>0</v>
      </c>
    </row>
    <row r="36" spans="1:9" s="36" customFormat="1" ht="12" customHeight="1">
      <c r="A36" s="133">
        <v>31</v>
      </c>
      <c r="B36" s="89" t="str">
        <f>'Zadania WPI'!C36</f>
        <v>Budowa oświetlenia ulicznego w Świniarach M.Gierałcicach i Wierzbicy D.</v>
      </c>
      <c r="C36" s="132"/>
      <c r="D36" s="132"/>
      <c r="E36" s="132"/>
      <c r="F36" s="132"/>
      <c r="G36" s="132"/>
      <c r="H36" s="132"/>
      <c r="I36" s="67">
        <f t="shared" si="0"/>
        <v>0</v>
      </c>
    </row>
    <row r="37" spans="1:9" s="36" customFormat="1" ht="12" customHeight="1">
      <c r="A37" s="131">
        <v>32</v>
      </c>
      <c r="B37" s="89" t="str">
        <f>'Zadania WPI'!C37</f>
        <v>Modernizacja systemu oświetlenia dróg na terenie gminy Wołczyn</v>
      </c>
      <c r="C37" s="132"/>
      <c r="D37" s="132"/>
      <c r="E37" s="132"/>
      <c r="F37" s="132"/>
      <c r="G37" s="132"/>
      <c r="H37" s="132"/>
      <c r="I37" s="67">
        <f t="shared" si="0"/>
        <v>0</v>
      </c>
    </row>
    <row r="38" spans="1:9" s="36" customFormat="1" ht="12" customHeight="1">
      <c r="A38" s="133">
        <v>33</v>
      </c>
      <c r="B38" s="89" t="str">
        <f>'Zadania WPI'!C38</f>
        <v>Budowa drogi - ul. Dzierżona w Wołczynie</v>
      </c>
      <c r="C38" s="132"/>
      <c r="D38" s="132"/>
      <c r="E38" s="132"/>
      <c r="F38" s="132"/>
      <c r="G38" s="132"/>
      <c r="H38" s="132"/>
      <c r="I38" s="67">
        <f t="shared" si="0"/>
        <v>0</v>
      </c>
    </row>
    <row r="39" spans="1:9" s="36" customFormat="1" ht="12" customHeight="1">
      <c r="A39" s="133">
        <v>34</v>
      </c>
      <c r="B39" s="89" t="str">
        <f>'Zadania WPI'!C39</f>
        <v>Adaptacja sali wiejskiej na cele przedszkola w Wąsicach</v>
      </c>
      <c r="C39" s="132"/>
      <c r="D39" s="132"/>
      <c r="E39" s="132"/>
      <c r="F39" s="132"/>
      <c r="G39" s="132"/>
      <c r="H39" s="132"/>
      <c r="I39" s="67">
        <f t="shared" si="0"/>
        <v>0</v>
      </c>
    </row>
    <row r="40" spans="1:9" s="36" customFormat="1" ht="12" customHeight="1">
      <c r="A40" s="133">
        <v>35</v>
      </c>
      <c r="B40" s="89" t="str">
        <f>'Zadania WPI'!C40</f>
        <v>Remont sieci kan. deszczowej w ciągu drogi krajowej nr 42 w Wołczynie</v>
      </c>
      <c r="C40" s="132"/>
      <c r="D40" s="132"/>
      <c r="E40" s="132"/>
      <c r="F40" s="132"/>
      <c r="G40" s="132"/>
      <c r="H40" s="132"/>
      <c r="I40" s="67">
        <f t="shared" si="0"/>
        <v>0</v>
      </c>
    </row>
    <row r="41" spans="1:9" s="36" customFormat="1" ht="12" customHeight="1">
      <c r="A41" s="133">
        <v>36</v>
      </c>
      <c r="B41" s="89" t="str">
        <f>'Zadania WPI'!C41</f>
        <v>Przebudowa odcinka ul. Ogrodowej z łącznikiem do ul. Byczyńskiej w Wołczynie</v>
      </c>
      <c r="C41" s="132"/>
      <c r="D41" s="132"/>
      <c r="E41" s="132"/>
      <c r="F41" s="132"/>
      <c r="G41" s="132"/>
      <c r="H41" s="132"/>
      <c r="I41" s="67">
        <f t="shared" si="0"/>
        <v>0</v>
      </c>
    </row>
    <row r="42" spans="1:9" s="36" customFormat="1" ht="12" customHeight="1">
      <c r="A42" s="133">
        <v>37</v>
      </c>
      <c r="B42" s="89" t="str">
        <f>'Zadania WPI'!C42</f>
        <v>Montaż wiat przystankowych w: Rożnowie, Krzywiczynach,Wierzbicy D. Szumie</v>
      </c>
      <c r="C42" s="132"/>
      <c r="D42" s="132"/>
      <c r="E42" s="132"/>
      <c r="F42" s="132"/>
      <c r="G42" s="132"/>
      <c r="H42" s="132"/>
      <c r="I42" s="67">
        <f t="shared" si="0"/>
        <v>0</v>
      </c>
    </row>
    <row r="43" spans="1:9" s="36" customFormat="1" ht="12" customHeight="1">
      <c r="A43" s="133"/>
      <c r="B43" s="89" t="str">
        <f>'Zadania WPI'!C43</f>
        <v>Przebudowa pokrycia dachowego szkoły podst. Nr 1 w Wołczynie</v>
      </c>
      <c r="C43" s="132"/>
      <c r="D43" s="132"/>
      <c r="E43" s="132"/>
      <c r="F43" s="132"/>
      <c r="G43" s="132"/>
      <c r="H43" s="132"/>
      <c r="I43" s="67">
        <f t="shared" si="0"/>
        <v>0</v>
      </c>
    </row>
    <row r="44" spans="1:9" s="36" customFormat="1" ht="12" customHeight="1">
      <c r="A44" s="133"/>
      <c r="B44" s="89" t="str">
        <f>'Zadania WPI'!C44</f>
        <v>Przebudowa instalacji c.o. w szkole podstawowej w Komorznie</v>
      </c>
      <c r="C44" s="132"/>
      <c r="D44" s="132"/>
      <c r="E44" s="132"/>
      <c r="F44" s="132"/>
      <c r="G44" s="132"/>
      <c r="H44" s="132"/>
      <c r="I44" s="67">
        <f t="shared" si="0"/>
        <v>0</v>
      </c>
    </row>
    <row r="45" spans="1:9" s="36" customFormat="1" ht="12" customHeight="1">
      <c r="A45" s="133"/>
      <c r="B45" s="89" t="str">
        <f>'Zadania WPI'!C45</f>
        <v>Przyłącze energet. oswietlenia ulicznego:Szymonkow-Mścisław,Brzezinki</v>
      </c>
      <c r="C45" s="132"/>
      <c r="D45" s="132"/>
      <c r="E45" s="132"/>
      <c r="F45" s="132"/>
      <c r="G45" s="132"/>
      <c r="H45" s="132"/>
      <c r="I45" s="134">
        <f t="shared" si="0"/>
        <v>0</v>
      </c>
    </row>
    <row r="46" spans="1:9" ht="12" customHeight="1">
      <c r="A46" s="52" t="s">
        <v>80</v>
      </c>
      <c r="B46" s="53"/>
      <c r="C46" s="142">
        <f>SUM(C6:C44)</f>
        <v>34000</v>
      </c>
      <c r="D46" s="142">
        <f aca="true" t="shared" si="1" ref="D46:I46">SUM(D6:D44)</f>
        <v>0</v>
      </c>
      <c r="E46" s="142">
        <f t="shared" si="1"/>
        <v>0</v>
      </c>
      <c r="F46" s="142">
        <f t="shared" si="1"/>
        <v>0</v>
      </c>
      <c r="G46" s="142">
        <f t="shared" si="1"/>
        <v>0</v>
      </c>
      <c r="H46" s="142">
        <f t="shared" si="1"/>
        <v>0</v>
      </c>
      <c r="I46" s="143">
        <f t="shared" si="1"/>
        <v>34000</v>
      </c>
    </row>
    <row r="47" ht="12.75">
      <c r="A47" s="57"/>
    </row>
    <row r="48" spans="1:9" ht="12.75">
      <c r="A48" s="58"/>
      <c r="C48" s="59"/>
      <c r="D48" s="59"/>
      <c r="E48" s="59"/>
      <c r="F48" s="59"/>
      <c r="G48" s="59"/>
      <c r="H48" s="59"/>
      <c r="I48" s="59"/>
    </row>
  </sheetData>
  <mergeCells count="4">
    <mergeCell ref="A4:A5"/>
    <mergeCell ref="B4:B5"/>
    <mergeCell ref="C4:I4"/>
    <mergeCell ref="C48:I48"/>
  </mergeCells>
  <printOptions/>
  <pageMargins left="0.7479166666666667" right="0.5701388888888889" top="0.5402777777777777" bottom="0.26944444444444443" header="0.1701388888888889" footer="0.20972222222222223"/>
  <pageSetup horizontalDpi="300" verticalDpi="300" orientation="landscape" paperSize="9" scale="94"/>
  <headerFooter alignWithMargins="0">
    <oddHeader>&amp;C&amp;"Book Antiqua,Regularna"&amp;12Zadania objęte Wieloletnim Planem Inwestycyjnym
Środki inwestorów prywatnych
Zmiana nr 9</oddHeader>
    <oddFooter>&amp;C&amp;"Book Antiqua,Regularna"&amp;12 21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workbookViewId="0" topLeftCell="A22">
      <selection activeCell="D40" sqref="D4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12.25390625" style="0" customWidth="1"/>
    <col min="4" max="4" width="9.75390625" style="0" customWidth="1"/>
    <col min="5" max="6" width="10.375" style="0" customWidth="1"/>
    <col min="7" max="7" width="10.625" style="0" customWidth="1"/>
    <col min="8" max="8" width="9.125" style="0" customWidth="1"/>
    <col min="9" max="9" width="11.25390625" style="0" customWidth="1"/>
    <col min="10" max="16384" width="9.125" style="0" customWidth="1"/>
  </cols>
  <sheetData>
    <row r="1" ht="12.75">
      <c r="F1" s="61"/>
    </row>
    <row r="3" ht="12.75">
      <c r="B3" s="58"/>
    </row>
    <row r="4" spans="1:9" ht="12.75">
      <c r="A4" s="1" t="s">
        <v>0</v>
      </c>
      <c r="B4" s="3" t="s">
        <v>1</v>
      </c>
      <c r="C4" s="62" t="s">
        <v>86</v>
      </c>
      <c r="D4" s="62"/>
      <c r="E4" s="62"/>
      <c r="F4" s="62"/>
      <c r="G4" s="62"/>
      <c r="H4" s="62"/>
      <c r="I4" s="62"/>
    </row>
    <row r="5" spans="1:9" ht="20.25" customHeight="1">
      <c r="A5" s="1"/>
      <c r="B5" s="3"/>
      <c r="C5" s="63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ht="12" customHeight="1">
      <c r="A6" s="125">
        <v>1</v>
      </c>
      <c r="B6" s="126" t="str">
        <f>'Zadania WPI'!C6</f>
        <v>Budowa sieci kanalizacji sanitarnej w Gierałcicach</v>
      </c>
      <c r="C6" s="66"/>
      <c r="D6" s="66"/>
      <c r="E6" s="66">
        <v>179711</v>
      </c>
      <c r="F6" s="66">
        <v>154938</v>
      </c>
      <c r="G6" s="66"/>
      <c r="H6" s="66"/>
      <c r="I6" s="128">
        <f aca="true" t="shared" si="0" ref="I6:I45">SUM(C6:H6)</f>
        <v>334649</v>
      </c>
    </row>
    <row r="7" spans="1:9" ht="12" customHeight="1">
      <c r="A7" s="129">
        <v>2</v>
      </c>
      <c r="B7" s="89" t="str">
        <f>'Zadania WPI'!C7</f>
        <v>Budowa tranzytowej sieci kan.san.w Wierzbicy G.z przyłączami</v>
      </c>
      <c r="C7" s="70"/>
      <c r="D7" s="70"/>
      <c r="E7" s="70"/>
      <c r="F7" s="70"/>
      <c r="G7" s="70"/>
      <c r="H7" s="70"/>
      <c r="I7" s="67">
        <f t="shared" si="0"/>
        <v>0</v>
      </c>
    </row>
    <row r="8" spans="1:9" ht="12" customHeight="1">
      <c r="A8" s="129">
        <v>3</v>
      </c>
      <c r="B8" s="89" t="str">
        <f>'Zadania WPI'!C8</f>
        <v>Budowa sieci kanalizacji sanitarnej w Wierzbicy G.II etap</v>
      </c>
      <c r="C8" s="70"/>
      <c r="D8" s="70"/>
      <c r="E8" s="70">
        <v>295675</v>
      </c>
      <c r="F8" s="70"/>
      <c r="G8" s="70"/>
      <c r="H8" s="70"/>
      <c r="I8" s="67">
        <f t="shared" si="0"/>
        <v>295675</v>
      </c>
    </row>
    <row r="9" spans="1:9" ht="12" customHeight="1">
      <c r="A9" s="129">
        <v>4</v>
      </c>
      <c r="B9" s="89" t="str">
        <f>'Zadania WPI'!C9</f>
        <v>Budowa ogrodzenia hali sportowo-widowiskowej</v>
      </c>
      <c r="C9" s="70"/>
      <c r="D9" s="70"/>
      <c r="E9" s="70"/>
      <c r="F9" s="70"/>
      <c r="G9" s="70"/>
      <c r="H9" s="70"/>
      <c r="I9" s="67">
        <f t="shared" si="0"/>
        <v>0</v>
      </c>
    </row>
    <row r="10" spans="1:9" ht="12" customHeight="1">
      <c r="A10" s="129">
        <v>5</v>
      </c>
      <c r="B10" s="89" t="str">
        <f>'Zadania WPI'!C10</f>
        <v>Rozbudowa wraz z mod. skł. odp. kom. w Wierzbicy G. gm. Wołczyn-Etap I</v>
      </c>
      <c r="C10" s="70"/>
      <c r="D10" s="70"/>
      <c r="E10" s="70">
        <v>0</v>
      </c>
      <c r="F10" s="70">
        <v>426424</v>
      </c>
      <c r="G10" s="70"/>
      <c r="H10" s="70"/>
      <c r="I10" s="67">
        <f t="shared" si="0"/>
        <v>426424</v>
      </c>
    </row>
    <row r="11" spans="1:9" ht="12" customHeight="1">
      <c r="A11" s="129">
        <v>6</v>
      </c>
      <c r="B11" s="89" t="str">
        <f>'Zadania WPI'!C11</f>
        <v>Budowa gimnazjum z halą sportowo-widowiskową w Wołczynie</v>
      </c>
      <c r="C11" s="70">
        <f>650000+670000</f>
        <v>1320000</v>
      </c>
      <c r="D11" s="70"/>
      <c r="E11" s="70"/>
      <c r="F11" s="70"/>
      <c r="G11" s="70"/>
      <c r="H11" s="70"/>
      <c r="I11" s="67">
        <f t="shared" si="0"/>
        <v>1320000</v>
      </c>
    </row>
    <row r="12" spans="1:9" ht="12" customHeight="1">
      <c r="A12" s="129">
        <v>7</v>
      </c>
      <c r="B12" s="89" t="str">
        <f>'Zadania WPI'!C12</f>
        <v>Budowa zaplecza świetlicy wiejskiej w Wierzbicy Górnej</v>
      </c>
      <c r="C12" s="70"/>
      <c r="D12" s="70"/>
      <c r="E12" s="70"/>
      <c r="F12" s="70"/>
      <c r="G12" s="70"/>
      <c r="H12" s="70"/>
      <c r="I12" s="67">
        <f t="shared" si="0"/>
        <v>0</v>
      </c>
    </row>
    <row r="13" spans="1:9" ht="12" customHeight="1">
      <c r="A13" s="129">
        <v>8</v>
      </c>
      <c r="B13" s="89" t="str">
        <f>'Zadania WPI'!C13</f>
        <v>Modernizacja oczyszczalni ścieków w Wołczynie</v>
      </c>
      <c r="C13" s="70"/>
      <c r="D13" s="70"/>
      <c r="E13" s="70"/>
      <c r="F13" s="70"/>
      <c r="G13" s="70"/>
      <c r="H13" s="70"/>
      <c r="I13" s="67">
        <f t="shared" si="0"/>
        <v>0</v>
      </c>
    </row>
    <row r="14" spans="1:9" ht="12" customHeight="1">
      <c r="A14" s="129">
        <v>9</v>
      </c>
      <c r="B14" s="89" t="str">
        <f>'Zadania WPI'!C14</f>
        <v>Rekultywacja miejskiego wysypiska odpadów komunalnych</v>
      </c>
      <c r="C14" s="70"/>
      <c r="D14" s="70"/>
      <c r="E14" s="70"/>
      <c r="F14" s="70"/>
      <c r="G14" s="70"/>
      <c r="H14" s="70"/>
      <c r="I14" s="67">
        <f t="shared" si="0"/>
        <v>0</v>
      </c>
    </row>
    <row r="15" spans="1:9" ht="12" customHeight="1">
      <c r="A15" s="129">
        <v>10</v>
      </c>
      <c r="B15" s="89" t="str">
        <f>'Zadania WPI'!C15</f>
        <v>Modernizacja ul. Rzecznej w Wołczynie</v>
      </c>
      <c r="C15" s="70"/>
      <c r="D15" s="70"/>
      <c r="E15" s="70"/>
      <c r="F15" s="70"/>
      <c r="G15" s="70"/>
      <c r="H15" s="70"/>
      <c r="I15" s="67">
        <f t="shared" si="0"/>
        <v>0</v>
      </c>
    </row>
    <row r="16" spans="1:9" ht="12" customHeight="1">
      <c r="A16" s="129">
        <v>11</v>
      </c>
      <c r="B16" s="89" t="str">
        <f>'Zadania WPI'!C16</f>
        <v>Rozdział sieci wodociągowej w Rożnowie</v>
      </c>
      <c r="C16" s="70"/>
      <c r="D16" s="70"/>
      <c r="E16" s="70"/>
      <c r="F16" s="70"/>
      <c r="G16" s="70"/>
      <c r="H16" s="70"/>
      <c r="I16" s="67">
        <f t="shared" si="0"/>
        <v>0</v>
      </c>
    </row>
    <row r="17" spans="1:9" ht="12" customHeight="1">
      <c r="A17" s="129">
        <v>12</v>
      </c>
      <c r="B17" s="89" t="str">
        <f>'Zadania WPI'!C17</f>
        <v>Modernizacja ul. Polnej w Wołczynie</v>
      </c>
      <c r="C17" s="70"/>
      <c r="D17" s="70"/>
      <c r="E17" s="70"/>
      <c r="F17" s="70"/>
      <c r="G17" s="70"/>
      <c r="H17" s="70"/>
      <c r="I17" s="67">
        <f t="shared" si="0"/>
        <v>0</v>
      </c>
    </row>
    <row r="18" spans="1:9" ht="12" customHeight="1">
      <c r="A18" s="129">
        <v>13</v>
      </c>
      <c r="B18" s="89" t="str">
        <f>'Zadania WPI'!C18</f>
        <v>Uzbrojenie w sieci os.domów jednorodz.przy ul. Poznańskiej w Wołczynie</v>
      </c>
      <c r="C18" s="70"/>
      <c r="D18" s="70"/>
      <c r="E18" s="145"/>
      <c r="F18" s="70">
        <v>200000</v>
      </c>
      <c r="G18" s="70">
        <v>350000</v>
      </c>
      <c r="H18" s="70"/>
      <c r="I18" s="67">
        <f>SUM(C18:H18)</f>
        <v>550000</v>
      </c>
    </row>
    <row r="19" spans="1:9" ht="12" customHeight="1">
      <c r="A19" s="129">
        <v>14</v>
      </c>
      <c r="B19" s="89" t="str">
        <f>'Zadania WPI'!C19</f>
        <v>Budowa sieci wodociągowej Wołczyn - Ligota Mała</v>
      </c>
      <c r="C19" s="70"/>
      <c r="D19" s="70"/>
      <c r="E19" s="70"/>
      <c r="F19" s="70"/>
      <c r="G19" s="70"/>
      <c r="H19" s="70"/>
      <c r="I19" s="67">
        <f t="shared" si="0"/>
        <v>0</v>
      </c>
    </row>
    <row r="20" spans="1:9" ht="12" customHeight="1">
      <c r="A20" s="129">
        <v>15</v>
      </c>
      <c r="B20" s="89" t="str">
        <f>'Zadania WPI'!C20</f>
        <v>Modernizacja drogi Krzywiczyny - Świniary Wielkie</v>
      </c>
      <c r="C20" s="70"/>
      <c r="D20" s="70"/>
      <c r="E20" s="70"/>
      <c r="F20" s="70"/>
      <c r="G20" s="70"/>
      <c r="H20" s="70"/>
      <c r="I20" s="67">
        <f t="shared" si="0"/>
        <v>0</v>
      </c>
    </row>
    <row r="21" spans="1:9" ht="12" customHeight="1">
      <c r="A21" s="129">
        <v>16</v>
      </c>
      <c r="B21" s="89" t="str">
        <f>'Zadania WPI'!C21</f>
        <v>Budowa cmentarza komunalnego w Wołczynie</v>
      </c>
      <c r="C21" s="70"/>
      <c r="D21" s="70"/>
      <c r="E21" s="70"/>
      <c r="F21" s="70"/>
      <c r="G21" s="70"/>
      <c r="H21" s="70"/>
      <c r="I21" s="67">
        <f t="shared" si="0"/>
        <v>0</v>
      </c>
    </row>
    <row r="22" spans="1:9" ht="12" customHeight="1">
      <c r="A22" s="129">
        <v>17</v>
      </c>
      <c r="B22" s="89" t="str">
        <f>'Zadania WPI'!C22</f>
        <v>Eurząd dla mieszkańca opolszczyzny</v>
      </c>
      <c r="C22" s="70"/>
      <c r="D22" s="70"/>
      <c r="E22" s="70"/>
      <c r="F22" s="70"/>
      <c r="G22" s="70"/>
      <c r="H22" s="70"/>
      <c r="I22" s="67">
        <f t="shared" si="0"/>
        <v>0</v>
      </c>
    </row>
    <row r="23" spans="1:9" ht="12" customHeight="1">
      <c r="A23" s="129">
        <v>18</v>
      </c>
      <c r="B23" s="89" t="str">
        <f>'Zadania WPI'!C23</f>
        <v>Modernizacja i przebudowa zabytkowego parku miejskiego w Wołczynie</v>
      </c>
      <c r="C23" s="70"/>
      <c r="D23" s="70"/>
      <c r="E23" s="145"/>
      <c r="F23" s="70"/>
      <c r="G23" s="70"/>
      <c r="H23" s="70"/>
      <c r="I23" s="67">
        <f t="shared" si="0"/>
        <v>0</v>
      </c>
    </row>
    <row r="24" spans="1:9" ht="12" customHeight="1">
      <c r="A24" s="129">
        <v>19</v>
      </c>
      <c r="B24" s="89" t="str">
        <f>'Zadania WPI'!C24</f>
        <v>Budowa sieci kanalizacji sanitarnej w Ligocie Wołczyńskiej</v>
      </c>
      <c r="C24" s="70"/>
      <c r="D24" s="70"/>
      <c r="E24" s="70"/>
      <c r="F24" s="70"/>
      <c r="G24" s="70"/>
      <c r="H24" s="70"/>
      <c r="I24" s="67">
        <f t="shared" si="0"/>
        <v>0</v>
      </c>
    </row>
    <row r="25" spans="1:9" ht="12" customHeight="1">
      <c r="A25" s="129">
        <v>20</v>
      </c>
      <c r="B25" s="89" t="str">
        <f>'Zadania WPI'!C25</f>
        <v>Dostawa i montaż technologicznego wyposażenia kuchni w gimnazjum</v>
      </c>
      <c r="C25" s="70"/>
      <c r="D25" s="70"/>
      <c r="E25" s="70"/>
      <c r="F25" s="70"/>
      <c r="G25" s="70"/>
      <c r="H25" s="70"/>
      <c r="I25" s="67">
        <f t="shared" si="0"/>
        <v>0</v>
      </c>
    </row>
    <row r="26" spans="1:9" ht="12" customHeight="1">
      <c r="A26" s="131">
        <v>21</v>
      </c>
      <c r="B26" s="89" t="str">
        <f>'Zadania WPI'!C26</f>
        <v>Odbudowa mostu na Stobrawie w Markotowie Dużym</v>
      </c>
      <c r="C26" s="70"/>
      <c r="D26" s="70"/>
      <c r="E26" s="70"/>
      <c r="F26" s="70"/>
      <c r="G26" s="70"/>
      <c r="H26" s="70"/>
      <c r="I26" s="67">
        <f t="shared" si="0"/>
        <v>0</v>
      </c>
    </row>
    <row r="27" spans="1:9" ht="12" customHeight="1">
      <c r="A27" s="131">
        <v>22</v>
      </c>
      <c r="B27" s="89" t="str">
        <f>'Zadania WPI'!C27</f>
        <v>Budowa sieci wodociągowej Duczów Mały - Jedliska i Wąsice</v>
      </c>
      <c r="C27" s="70"/>
      <c r="D27" s="70"/>
      <c r="E27" s="70"/>
      <c r="F27" s="70"/>
      <c r="G27" s="70"/>
      <c r="H27" s="70"/>
      <c r="I27" s="67">
        <f t="shared" si="0"/>
        <v>0</v>
      </c>
    </row>
    <row r="28" spans="1:9" ht="12" customHeight="1">
      <c r="A28" s="131">
        <v>23</v>
      </c>
      <c r="B28" s="89" t="str">
        <f>'Zadania WPI'!C28</f>
        <v>Modernizacja ul. Harcerskiej w Wołczynie</v>
      </c>
      <c r="C28" s="70"/>
      <c r="D28" s="70"/>
      <c r="E28" s="70"/>
      <c r="F28" s="70"/>
      <c r="G28" s="70"/>
      <c r="H28" s="70"/>
      <c r="I28" s="67">
        <f t="shared" si="0"/>
        <v>0</v>
      </c>
    </row>
    <row r="29" spans="1:9" ht="12" customHeight="1">
      <c r="A29" s="131">
        <v>24</v>
      </c>
      <c r="B29" s="89" t="str">
        <f>'Zadania WPI'!C29</f>
        <v>Adaptacja budynku szkoły na lokale socjalne w Markotowie Dużym</v>
      </c>
      <c r="C29" s="70"/>
      <c r="D29" s="70"/>
      <c r="E29" s="70"/>
      <c r="F29" s="70">
        <v>50000</v>
      </c>
      <c r="G29" s="70">
        <v>50000</v>
      </c>
      <c r="H29" s="70"/>
      <c r="I29" s="67">
        <f t="shared" si="0"/>
        <v>100000</v>
      </c>
    </row>
    <row r="30" spans="1:9" ht="12" customHeight="1">
      <c r="A30" s="131">
        <v>25</v>
      </c>
      <c r="B30" s="89" t="str">
        <f>'Zadania WPI'!C30</f>
        <v>Rozdział sieci wodociągowej w Gierałcicach oraz Wierzbicy Górnej</v>
      </c>
      <c r="C30" s="70"/>
      <c r="D30" s="70"/>
      <c r="E30" s="70"/>
      <c r="F30" s="70"/>
      <c r="G30" s="70"/>
      <c r="H30" s="70"/>
      <c r="I30" s="67">
        <f t="shared" si="0"/>
        <v>0</v>
      </c>
    </row>
    <row r="31" spans="1:9" ht="12" customHeight="1">
      <c r="A31" s="131">
        <v>26</v>
      </c>
      <c r="B31" s="89" t="str">
        <f>'Zadania WPI'!C31</f>
        <v>Odbudowa mostu na Czarnej Wodzie w Duczowie Małym</v>
      </c>
      <c r="C31" s="70"/>
      <c r="D31" s="70"/>
      <c r="E31" s="70"/>
      <c r="F31" s="70"/>
      <c r="G31" s="70"/>
      <c r="H31" s="70"/>
      <c r="I31" s="67">
        <f t="shared" si="0"/>
        <v>0</v>
      </c>
    </row>
    <row r="32" spans="1:9" ht="12" customHeight="1">
      <c r="A32" s="131">
        <v>27</v>
      </c>
      <c r="B32" s="89" t="str">
        <f>'Zadania WPI'!C32</f>
        <v>Odbudowa mostu na Stobrawie (Młynówka) w Wąsicach</v>
      </c>
      <c r="C32" s="70"/>
      <c r="D32" s="70"/>
      <c r="E32" s="70"/>
      <c r="F32" s="70"/>
      <c r="G32" s="70"/>
      <c r="H32" s="70"/>
      <c r="I32" s="67">
        <f t="shared" si="0"/>
        <v>0</v>
      </c>
    </row>
    <row r="33" spans="1:9" ht="12" customHeight="1">
      <c r="A33" s="131">
        <v>28</v>
      </c>
      <c r="B33" s="89" t="str">
        <f>'Zadania WPI'!C33</f>
        <v>Modernizacja ul. Przyjaciół w Wołczynie</v>
      </c>
      <c r="C33" s="70"/>
      <c r="D33" s="70"/>
      <c r="E33" s="70"/>
      <c r="F33" s="70"/>
      <c r="G33" s="70"/>
      <c r="H33" s="70"/>
      <c r="I33" s="67">
        <f t="shared" si="0"/>
        <v>0</v>
      </c>
    </row>
    <row r="34" spans="1:9" s="36" customFormat="1" ht="12" customHeight="1">
      <c r="A34" s="133">
        <v>29</v>
      </c>
      <c r="B34" s="89" t="str">
        <f>'Zadania WPI'!C34</f>
        <v>Modernizacja ul. Kołłątaja w Wołczynie</v>
      </c>
      <c r="C34" s="83"/>
      <c r="D34" s="83"/>
      <c r="E34" s="83"/>
      <c r="F34" s="82"/>
      <c r="G34" s="82"/>
      <c r="H34" s="82"/>
      <c r="I34" s="67">
        <f t="shared" si="0"/>
        <v>0</v>
      </c>
    </row>
    <row r="35" spans="1:9" s="36" customFormat="1" ht="12" customHeight="1">
      <c r="A35" s="139">
        <v>30</v>
      </c>
      <c r="B35" s="87" t="str">
        <f>'Zadania WPI'!C35</f>
        <v>Remont elewacji budynku Urzędu Miejskiego z wymianą stolarki otworowej</v>
      </c>
      <c r="C35" s="146"/>
      <c r="D35" s="147"/>
      <c r="E35" s="147"/>
      <c r="F35" s="148">
        <v>0</v>
      </c>
      <c r="G35" s="147"/>
      <c r="H35" s="147"/>
      <c r="I35" s="76">
        <f t="shared" si="0"/>
        <v>0</v>
      </c>
    </row>
    <row r="36" spans="1:9" s="36" customFormat="1" ht="12" customHeight="1">
      <c r="A36" s="133">
        <v>31</v>
      </c>
      <c r="B36" s="89" t="str">
        <f>'Zadania WPI'!C36</f>
        <v>Budowa oświetlenia ulicznego w Świniarach M.Gierałcicach i Wierzbicy D.</v>
      </c>
      <c r="C36" s="83"/>
      <c r="D36" s="132"/>
      <c r="E36" s="132"/>
      <c r="F36" s="141"/>
      <c r="G36" s="132"/>
      <c r="H36" s="132"/>
      <c r="I36" s="67">
        <f t="shared" si="0"/>
        <v>0</v>
      </c>
    </row>
    <row r="37" spans="1:9" s="36" customFormat="1" ht="12" customHeight="1">
      <c r="A37" s="131">
        <v>32</v>
      </c>
      <c r="B37" s="89" t="str">
        <f>'Zadania WPI'!C37</f>
        <v>Modernizacja systemu oświetlenia dróg na terenie gminy Wołczyn</v>
      </c>
      <c r="C37" s="83"/>
      <c r="D37" s="132"/>
      <c r="E37" s="132"/>
      <c r="F37" s="141"/>
      <c r="G37" s="132"/>
      <c r="H37" s="132"/>
      <c r="I37" s="67">
        <f t="shared" si="0"/>
        <v>0</v>
      </c>
    </row>
    <row r="38" spans="1:9" s="36" customFormat="1" ht="12" customHeight="1">
      <c r="A38" s="133">
        <v>33</v>
      </c>
      <c r="B38" s="89" t="str">
        <f>'Zadania WPI'!C38</f>
        <v>Budowa drogi - ul. Dzierżona w Wołczynie</v>
      </c>
      <c r="C38" s="83"/>
      <c r="D38" s="132"/>
      <c r="E38" s="132"/>
      <c r="F38" s="141"/>
      <c r="G38" s="132"/>
      <c r="H38" s="132"/>
      <c r="I38" s="67">
        <f t="shared" si="0"/>
        <v>0</v>
      </c>
    </row>
    <row r="39" spans="1:9" s="36" customFormat="1" ht="12" customHeight="1">
      <c r="A39" s="133">
        <v>34</v>
      </c>
      <c r="B39" s="89" t="str">
        <f>'Zadania WPI'!C39</f>
        <v>Adaptacja sali wiejskiej na cele przedszkola w Wąsicach</v>
      </c>
      <c r="C39" s="83"/>
      <c r="D39" s="141"/>
      <c r="E39" s="141"/>
      <c r="F39" s="141"/>
      <c r="G39" s="132"/>
      <c r="H39" s="132"/>
      <c r="I39" s="67">
        <f t="shared" si="0"/>
        <v>0</v>
      </c>
    </row>
    <row r="40" spans="1:9" s="36" customFormat="1" ht="12" customHeight="1">
      <c r="A40" s="133">
        <v>35</v>
      </c>
      <c r="B40" s="89" t="str">
        <f>'Zadania WPI'!C40</f>
        <v>Remont sieci kan. deszczowej w ciągu drogi krajowej nr 42 w Wołczynie</v>
      </c>
      <c r="C40" s="82"/>
      <c r="D40" s="141"/>
      <c r="E40" s="141">
        <v>0</v>
      </c>
      <c r="F40" s="141">
        <v>186662</v>
      </c>
      <c r="G40" s="141"/>
      <c r="H40" s="141"/>
      <c r="I40" s="67">
        <f t="shared" si="0"/>
        <v>186662</v>
      </c>
    </row>
    <row r="41" spans="1:9" s="36" customFormat="1" ht="12" customHeight="1">
      <c r="A41" s="149">
        <v>36</v>
      </c>
      <c r="B41" s="87" t="str">
        <f>'Zadania WPI'!C41</f>
        <v>Przebudowa odcinka ul. Ogrodowej z łącznikiem do ul. Byczyńskiej w Wołczynie</v>
      </c>
      <c r="C41" s="88"/>
      <c r="D41" s="148"/>
      <c r="E41" s="148">
        <v>56000</v>
      </c>
      <c r="F41" s="148"/>
      <c r="G41" s="148"/>
      <c r="H41" s="148"/>
      <c r="I41" s="76">
        <f t="shared" si="0"/>
        <v>56000</v>
      </c>
    </row>
    <row r="42" spans="1:9" s="36" customFormat="1" ht="12" customHeight="1">
      <c r="A42" s="133">
        <v>37</v>
      </c>
      <c r="B42" s="89" t="str">
        <f>'Zadania WPI'!C42</f>
        <v>Montaż wiat przystankowych w: Rożnowie, Krzywiczynach,Wierzbicy D. Szumie</v>
      </c>
      <c r="C42" s="82"/>
      <c r="D42" s="141"/>
      <c r="E42" s="141"/>
      <c r="F42" s="141"/>
      <c r="G42" s="141"/>
      <c r="H42" s="141"/>
      <c r="I42" s="67">
        <f t="shared" si="0"/>
        <v>0</v>
      </c>
    </row>
    <row r="43" spans="1:9" s="36" customFormat="1" ht="12" customHeight="1">
      <c r="A43" s="133"/>
      <c r="B43" s="89" t="str">
        <f>'Zadania WPI'!C43</f>
        <v>Przebudowa pokrycia dachowego szkoły podst. Nr 1 w Wołczynie</v>
      </c>
      <c r="C43" s="82"/>
      <c r="D43" s="141"/>
      <c r="E43" s="141"/>
      <c r="F43" s="141"/>
      <c r="G43" s="141"/>
      <c r="H43" s="141"/>
      <c r="I43" s="67">
        <f t="shared" si="0"/>
        <v>0</v>
      </c>
    </row>
    <row r="44" spans="1:9" s="36" customFormat="1" ht="12" customHeight="1">
      <c r="A44" s="133"/>
      <c r="B44" s="89" t="str">
        <f>'Zadania WPI'!C44</f>
        <v>Przebudowa instalacji c.o. w szkole podstawowej w Komorznie</v>
      </c>
      <c r="C44" s="82"/>
      <c r="D44" s="141"/>
      <c r="E44" s="141"/>
      <c r="F44" s="141"/>
      <c r="G44" s="141"/>
      <c r="H44" s="141"/>
      <c r="I44" s="67">
        <f t="shared" si="0"/>
        <v>0</v>
      </c>
    </row>
    <row r="45" spans="1:9" s="36" customFormat="1" ht="12" customHeight="1">
      <c r="A45" s="133"/>
      <c r="B45" s="89" t="str">
        <f>'Zadania WPI'!C45</f>
        <v>Przyłącze energet. oswietlenia ulicznego:Szymonkow-Mścisław,Brzezinki</v>
      </c>
      <c r="C45" s="82"/>
      <c r="D45" s="141"/>
      <c r="E45" s="141"/>
      <c r="F45" s="141"/>
      <c r="G45" s="141"/>
      <c r="H45" s="141"/>
      <c r="I45" s="150">
        <f t="shared" si="0"/>
        <v>0</v>
      </c>
    </row>
    <row r="46" spans="1:9" ht="12" customHeight="1">
      <c r="A46" s="52" t="s">
        <v>80</v>
      </c>
      <c r="B46" s="151"/>
      <c r="C46" s="152">
        <f>SUM(C6:C44)</f>
        <v>1320000</v>
      </c>
      <c r="D46" s="152">
        <f aca="true" t="shared" si="1" ref="D46:I46">SUM(D6:D44)</f>
        <v>0</v>
      </c>
      <c r="E46" s="152">
        <f t="shared" si="1"/>
        <v>531386</v>
      </c>
      <c r="F46" s="152">
        <f t="shared" si="1"/>
        <v>1018024</v>
      </c>
      <c r="G46" s="152">
        <f t="shared" si="1"/>
        <v>400000</v>
      </c>
      <c r="H46" s="152">
        <f t="shared" si="1"/>
        <v>0</v>
      </c>
      <c r="I46" s="137">
        <f t="shared" si="1"/>
        <v>3269410</v>
      </c>
    </row>
    <row r="47" ht="12.75">
      <c r="A47" s="57"/>
    </row>
    <row r="48" spans="1:9" ht="12.75">
      <c r="A48" s="58"/>
      <c r="C48" s="59"/>
      <c r="D48" s="59"/>
      <c r="E48" s="59"/>
      <c r="F48" s="59"/>
      <c r="G48" s="59"/>
      <c r="H48" s="59"/>
      <c r="I48" s="59"/>
    </row>
  </sheetData>
  <mergeCells count="4">
    <mergeCell ref="A4:A5"/>
    <mergeCell ref="B4:B5"/>
    <mergeCell ref="C4:I4"/>
    <mergeCell ref="C48:I48"/>
  </mergeCells>
  <printOptions/>
  <pageMargins left="0.65" right="0.5701388888888889" top="0.3402777777777778" bottom="0.15972222222222224" header="0.1701388888888889" footer="0.15972222222222224"/>
  <pageSetup horizontalDpi="300" verticalDpi="300" orientation="landscape" paperSize="9"/>
  <headerFooter alignWithMargins="0">
    <oddHeader>&amp;CZ&amp;"Book Antiqua,Regularna"&amp;12adania objęte Wieloletnim Planem Inwestycyjnym
Środki z budżetu państwa
Zmiana nr 9</oddHeader>
    <oddFooter>&amp;C&amp;"Book Antiqua,Regularna"&amp;12 22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8"/>
  <sheetViews>
    <sheetView zoomScale="90" zoomScaleNormal="90" workbookViewId="0" topLeftCell="A13">
      <selection activeCell="G46" sqref="G46"/>
    </sheetView>
  </sheetViews>
  <sheetFormatPr defaultColWidth="9.00390625" defaultRowHeight="12.75"/>
  <cols>
    <col min="1" max="1" width="4.75390625" style="0" customWidth="1"/>
    <col min="2" max="2" width="58.375" style="0" customWidth="1"/>
    <col min="3" max="3" width="9.375" style="0" customWidth="1"/>
    <col min="4" max="4" width="9.625" style="0" customWidth="1"/>
    <col min="5" max="5" width="9.375" style="0" customWidth="1"/>
    <col min="6" max="6" width="9.625" style="0" customWidth="1"/>
    <col min="7" max="7" width="9.375" style="0" customWidth="1"/>
    <col min="8" max="8" width="9.875" style="0" customWidth="1"/>
    <col min="9" max="9" width="10.875" style="0" customWidth="1"/>
    <col min="10" max="16384" width="9.125" style="0" customWidth="1"/>
  </cols>
  <sheetData>
    <row r="2" ht="12.75">
      <c r="F2" s="61"/>
    </row>
    <row r="4" spans="1:9" ht="12.75">
      <c r="A4" s="1" t="s">
        <v>0</v>
      </c>
      <c r="B4" s="3" t="s">
        <v>1</v>
      </c>
      <c r="C4" s="4" t="s">
        <v>87</v>
      </c>
      <c r="D4" s="4"/>
      <c r="E4" s="4"/>
      <c r="F4" s="4"/>
      <c r="G4" s="4"/>
      <c r="H4" s="4"/>
      <c r="I4" s="4"/>
    </row>
    <row r="5" spans="1:9" ht="23.25">
      <c r="A5" s="1"/>
      <c r="B5" s="3"/>
      <c r="C5" s="5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s="61" customFormat="1" ht="12" customHeight="1">
      <c r="A6" s="125">
        <v>1</v>
      </c>
      <c r="B6" s="126" t="str">
        <f>'Zadania WPI'!C6</f>
        <v>Budowa sieci kanalizacji sanitarnej w Gierałcicach</v>
      </c>
      <c r="C6" s="127"/>
      <c r="D6" s="66"/>
      <c r="E6" s="66"/>
      <c r="F6" s="66"/>
      <c r="G6" s="66"/>
      <c r="H6" s="66"/>
      <c r="I6" s="128">
        <f aca="true" t="shared" si="0" ref="I6:I45">SUM(C6:H6)</f>
        <v>0</v>
      </c>
    </row>
    <row r="7" spans="1:9" s="61" customFormat="1" ht="12" customHeight="1">
      <c r="A7" s="129">
        <v>2</v>
      </c>
      <c r="B7" s="89" t="str">
        <f>'Zadania WPI'!C7</f>
        <v>Budowa tranzytowej sieci kan.san.w Wierzbicy G.z przyłączami</v>
      </c>
      <c r="C7" s="130"/>
      <c r="D7" s="70"/>
      <c r="E7" s="70"/>
      <c r="F7" s="70"/>
      <c r="G7" s="70"/>
      <c r="H7" s="70"/>
      <c r="I7" s="67">
        <f t="shared" si="0"/>
        <v>0</v>
      </c>
    </row>
    <row r="8" spans="1:9" s="61" customFormat="1" ht="12" customHeight="1">
      <c r="A8" s="129">
        <v>3</v>
      </c>
      <c r="B8" s="89" t="str">
        <f>'Zadania WPI'!C8</f>
        <v>Budowa sieci kanalizacji sanitarnej w Wierzbicy G.II etap</v>
      </c>
      <c r="C8" s="130"/>
      <c r="D8" s="70"/>
      <c r="E8" s="70"/>
      <c r="F8" s="70"/>
      <c r="G8" s="70"/>
      <c r="H8" s="70"/>
      <c r="I8" s="67">
        <f t="shared" si="0"/>
        <v>0</v>
      </c>
    </row>
    <row r="9" spans="1:9" s="61" customFormat="1" ht="12" customHeight="1">
      <c r="A9" s="129">
        <v>4</v>
      </c>
      <c r="B9" s="89" t="str">
        <f>'Zadania WPI'!C9</f>
        <v>Budowa ogrodzenia hali sportowo-widowiskowej</v>
      </c>
      <c r="C9" s="130"/>
      <c r="D9" s="70"/>
      <c r="E9" s="70"/>
      <c r="F9" s="70"/>
      <c r="G9" s="70"/>
      <c r="H9" s="70"/>
      <c r="I9" s="67">
        <f t="shared" si="0"/>
        <v>0</v>
      </c>
    </row>
    <row r="10" spans="1:9" s="61" customFormat="1" ht="12" customHeight="1">
      <c r="A10" s="129">
        <v>5</v>
      </c>
      <c r="B10" s="89" t="str">
        <f>'Zadania WPI'!C10</f>
        <v>Rozbudowa wraz z mod. skł. odp. kom. w Wierzbicy G. gm. Wołczyn-Etap I</v>
      </c>
      <c r="C10" s="130"/>
      <c r="D10" s="70"/>
      <c r="E10" s="70"/>
      <c r="F10" s="70"/>
      <c r="G10" s="70"/>
      <c r="H10" s="70"/>
      <c r="I10" s="67">
        <f t="shared" si="0"/>
        <v>0</v>
      </c>
    </row>
    <row r="11" spans="1:9" s="61" customFormat="1" ht="12" customHeight="1">
      <c r="A11" s="129">
        <v>6</v>
      </c>
      <c r="B11" s="89" t="str">
        <f>'Zadania WPI'!C11</f>
        <v>Budowa gimnazjum z halą sportowo-widowiskową w Wołczynie</v>
      </c>
      <c r="C11" s="130"/>
      <c r="D11" s="70"/>
      <c r="E11" s="70"/>
      <c r="F11" s="70"/>
      <c r="G11" s="70"/>
      <c r="H11" s="70"/>
      <c r="I11" s="67">
        <f t="shared" si="0"/>
        <v>0</v>
      </c>
    </row>
    <row r="12" spans="1:9" s="61" customFormat="1" ht="12" customHeight="1">
      <c r="A12" s="129">
        <v>7</v>
      </c>
      <c r="B12" s="89" t="str">
        <f>'Zadania WPI'!C12</f>
        <v>Budowa zaplecza świetlicy wiejskiej w Wierzbicy Górnej</v>
      </c>
      <c r="C12" s="130"/>
      <c r="D12" s="70"/>
      <c r="E12" s="70"/>
      <c r="F12" s="70"/>
      <c r="G12" s="70"/>
      <c r="H12" s="70"/>
      <c r="I12" s="67">
        <f t="shared" si="0"/>
        <v>0</v>
      </c>
    </row>
    <row r="13" spans="1:9" s="61" customFormat="1" ht="12" customHeight="1">
      <c r="A13" s="129">
        <v>8</v>
      </c>
      <c r="B13" s="89" t="str">
        <f>'Zadania WPI'!C13</f>
        <v>Modernizacja oczyszczalni ścieków w Wołczynie</v>
      </c>
      <c r="C13" s="130"/>
      <c r="D13" s="70"/>
      <c r="E13" s="70"/>
      <c r="F13" s="70"/>
      <c r="G13" s="70"/>
      <c r="H13" s="70"/>
      <c r="I13" s="67">
        <f t="shared" si="0"/>
        <v>0</v>
      </c>
    </row>
    <row r="14" spans="1:9" s="61" customFormat="1" ht="12" customHeight="1">
      <c r="A14" s="129">
        <v>9</v>
      </c>
      <c r="B14" s="89" t="str">
        <f>'Zadania WPI'!C14</f>
        <v>Rekultywacja miejskiego wysypiska odpadów komunalnych</v>
      </c>
      <c r="C14" s="130"/>
      <c r="D14" s="70"/>
      <c r="E14" s="70"/>
      <c r="F14" s="70"/>
      <c r="G14" s="70"/>
      <c r="H14" s="70"/>
      <c r="I14" s="67">
        <f t="shared" si="0"/>
        <v>0</v>
      </c>
    </row>
    <row r="15" spans="1:9" s="61" customFormat="1" ht="12" customHeight="1">
      <c r="A15" s="129">
        <v>10</v>
      </c>
      <c r="B15" s="89" t="str">
        <f>'Zadania WPI'!C15</f>
        <v>Modernizacja ul. Rzecznej w Wołczynie</v>
      </c>
      <c r="C15" s="130"/>
      <c r="D15" s="70"/>
      <c r="E15" s="144"/>
      <c r="F15" s="70"/>
      <c r="G15" s="70"/>
      <c r="H15" s="70"/>
      <c r="I15" s="67">
        <f t="shared" si="0"/>
        <v>0</v>
      </c>
    </row>
    <row r="16" spans="1:9" s="61" customFormat="1" ht="12" customHeight="1">
      <c r="A16" s="129">
        <v>11</v>
      </c>
      <c r="B16" s="89" t="str">
        <f>'Zadania WPI'!C16</f>
        <v>Rozdział sieci wodociągowej w Rożnowie</v>
      </c>
      <c r="C16" s="130"/>
      <c r="D16" s="70"/>
      <c r="E16" s="70"/>
      <c r="F16" s="70"/>
      <c r="G16" s="70"/>
      <c r="H16" s="70"/>
      <c r="I16" s="67">
        <f t="shared" si="0"/>
        <v>0</v>
      </c>
    </row>
    <row r="17" spans="1:9" s="61" customFormat="1" ht="12" customHeight="1">
      <c r="A17" s="129">
        <v>12</v>
      </c>
      <c r="B17" s="89" t="str">
        <f>'Zadania WPI'!C17</f>
        <v>Modernizacja ul. Polnej w Wołczynie</v>
      </c>
      <c r="C17" s="130"/>
      <c r="D17" s="70"/>
      <c r="E17" s="70"/>
      <c r="F17" s="70"/>
      <c r="G17" s="70"/>
      <c r="H17" s="70"/>
      <c r="I17" s="67">
        <f t="shared" si="0"/>
        <v>0</v>
      </c>
    </row>
    <row r="18" spans="1:9" s="61" customFormat="1" ht="12" customHeight="1">
      <c r="A18" s="129">
        <v>13</v>
      </c>
      <c r="B18" s="89" t="str">
        <f>'Zadania WPI'!C18</f>
        <v>Uzbrojenie w sieci os.domów jednorodz.przy ul. Poznańskiej w Wołczynie</v>
      </c>
      <c r="C18" s="130"/>
      <c r="D18" s="70"/>
      <c r="E18" s="70"/>
      <c r="F18" s="70"/>
      <c r="G18" s="70"/>
      <c r="H18" s="70"/>
      <c r="I18" s="67">
        <f t="shared" si="0"/>
        <v>0</v>
      </c>
    </row>
    <row r="19" spans="1:9" s="61" customFormat="1" ht="12" customHeight="1">
      <c r="A19" s="129">
        <v>14</v>
      </c>
      <c r="B19" s="89" t="str">
        <f>'Zadania WPI'!C19</f>
        <v>Budowa sieci wodociągowej Wołczyn - Ligota Mała</v>
      </c>
      <c r="C19" s="130"/>
      <c r="D19" s="70"/>
      <c r="E19" s="70"/>
      <c r="F19" s="70"/>
      <c r="G19" s="70"/>
      <c r="H19" s="70"/>
      <c r="I19" s="67">
        <f t="shared" si="0"/>
        <v>0</v>
      </c>
    </row>
    <row r="20" spans="1:9" s="61" customFormat="1" ht="12" customHeight="1">
      <c r="A20" s="129">
        <v>15</v>
      </c>
      <c r="B20" s="89" t="str">
        <f>'Zadania WPI'!C20</f>
        <v>Modernizacja drogi Krzywiczyny - Świniary Wielkie</v>
      </c>
      <c r="C20" s="130"/>
      <c r="D20" s="70"/>
      <c r="E20" s="70"/>
      <c r="F20" s="70"/>
      <c r="G20" s="70">
        <v>655000</v>
      </c>
      <c r="H20" s="70"/>
      <c r="I20" s="67">
        <f t="shared" si="0"/>
        <v>655000</v>
      </c>
    </row>
    <row r="21" spans="1:9" s="61" customFormat="1" ht="12" customHeight="1">
      <c r="A21" s="129">
        <v>16</v>
      </c>
      <c r="B21" s="89" t="str">
        <f>'Zadania WPI'!C21</f>
        <v>Budowa cmentarza komunalnego w Wołczynie</v>
      </c>
      <c r="C21" s="130"/>
      <c r="D21" s="144"/>
      <c r="E21" s="70"/>
      <c r="F21" s="70"/>
      <c r="G21" s="70"/>
      <c r="H21" s="70"/>
      <c r="I21" s="67">
        <f t="shared" si="0"/>
        <v>0</v>
      </c>
    </row>
    <row r="22" spans="1:9" s="61" customFormat="1" ht="12" customHeight="1">
      <c r="A22" s="129">
        <v>17</v>
      </c>
      <c r="B22" s="89" t="str">
        <f>'Zadania WPI'!C22</f>
        <v>Eurząd dla mieszkańca opolszczyzny</v>
      </c>
      <c r="C22" s="130"/>
      <c r="D22" s="70"/>
      <c r="E22" s="70"/>
      <c r="F22" s="70"/>
      <c r="G22" s="70"/>
      <c r="H22" s="70"/>
      <c r="I22" s="67">
        <f t="shared" si="0"/>
        <v>0</v>
      </c>
    </row>
    <row r="23" spans="1:9" s="61" customFormat="1" ht="12" customHeight="1">
      <c r="A23" s="129">
        <v>18</v>
      </c>
      <c r="B23" s="89" t="str">
        <f>'Zadania WPI'!C23</f>
        <v>Modernizacja i przebudowa zabytkowego parku miejskiego w Wołczynie</v>
      </c>
      <c r="C23" s="130"/>
      <c r="D23" s="70"/>
      <c r="E23" s="70"/>
      <c r="F23" s="70"/>
      <c r="G23" s="70"/>
      <c r="H23" s="70"/>
      <c r="I23" s="67">
        <f t="shared" si="0"/>
        <v>0</v>
      </c>
    </row>
    <row r="24" spans="1:9" s="61" customFormat="1" ht="12" customHeight="1">
      <c r="A24" s="129">
        <v>19</v>
      </c>
      <c r="B24" s="89" t="str">
        <f>'Zadania WPI'!C24</f>
        <v>Budowa sieci kanalizacji sanitarnej w Ligocie Wołczyńskiej</v>
      </c>
      <c r="C24" s="130"/>
      <c r="D24" s="70"/>
      <c r="E24" s="144"/>
      <c r="F24" s="70"/>
      <c r="G24" s="70"/>
      <c r="H24" s="70"/>
      <c r="I24" s="67">
        <f t="shared" si="0"/>
        <v>0</v>
      </c>
    </row>
    <row r="25" spans="1:9" s="61" customFormat="1" ht="12" customHeight="1">
      <c r="A25" s="129">
        <v>20</v>
      </c>
      <c r="B25" s="89" t="str">
        <f>'Zadania WPI'!C25</f>
        <v>Dostawa i montaż technologicznego wyposażenia kuchni w gimnazjum</v>
      </c>
      <c r="C25" s="130"/>
      <c r="D25" s="70"/>
      <c r="E25" s="144"/>
      <c r="F25" s="70"/>
      <c r="G25" s="70"/>
      <c r="H25" s="70"/>
      <c r="I25" s="67">
        <f t="shared" si="0"/>
        <v>0</v>
      </c>
    </row>
    <row r="26" spans="1:9" s="61" customFormat="1" ht="12" customHeight="1">
      <c r="A26" s="131">
        <v>21</v>
      </c>
      <c r="B26" s="89" t="str">
        <f>'Zadania WPI'!C26</f>
        <v>Odbudowa mostu na Stobrawie w Markotowie Dużym</v>
      </c>
      <c r="C26" s="130"/>
      <c r="D26" s="70"/>
      <c r="E26" s="70"/>
      <c r="F26" s="70"/>
      <c r="G26" s="70">
        <v>180000</v>
      </c>
      <c r="H26" s="70"/>
      <c r="I26" s="67">
        <f t="shared" si="0"/>
        <v>180000</v>
      </c>
    </row>
    <row r="27" spans="1:9" s="61" customFormat="1" ht="12" customHeight="1">
      <c r="A27" s="131">
        <v>22</v>
      </c>
      <c r="B27" s="89" t="str">
        <f>'Zadania WPI'!C27</f>
        <v>Budowa sieci wodociągowej Duczów Mały - Jedliska i Wąsice</v>
      </c>
      <c r="C27" s="130"/>
      <c r="D27" s="70"/>
      <c r="E27" s="70"/>
      <c r="F27" s="70"/>
      <c r="G27" s="70"/>
      <c r="H27" s="70"/>
      <c r="I27" s="67">
        <f t="shared" si="0"/>
        <v>0</v>
      </c>
    </row>
    <row r="28" spans="1:9" s="61" customFormat="1" ht="12" customHeight="1">
      <c r="A28" s="131">
        <v>23</v>
      </c>
      <c r="B28" s="89" t="str">
        <f>'Zadania WPI'!C28</f>
        <v>Modernizacja ul. Harcerskiej w Wołczynie</v>
      </c>
      <c r="C28" s="130"/>
      <c r="D28" s="70"/>
      <c r="E28" s="70"/>
      <c r="F28" s="70"/>
      <c r="G28" s="70"/>
      <c r="H28" s="70"/>
      <c r="I28" s="67">
        <f t="shared" si="0"/>
        <v>0</v>
      </c>
    </row>
    <row r="29" spans="1:9" s="61" customFormat="1" ht="12" customHeight="1">
      <c r="A29" s="131">
        <v>24</v>
      </c>
      <c r="B29" s="89" t="str">
        <f>'Zadania WPI'!C29</f>
        <v>Adaptacja budynku szkoły na lokale socjalne w Markotowie Dużym</v>
      </c>
      <c r="C29" s="130"/>
      <c r="D29" s="70"/>
      <c r="E29" s="70"/>
      <c r="F29" s="70"/>
      <c r="G29" s="70"/>
      <c r="H29" s="70"/>
      <c r="I29" s="67">
        <f t="shared" si="0"/>
        <v>0</v>
      </c>
    </row>
    <row r="30" spans="1:9" s="61" customFormat="1" ht="12" customHeight="1">
      <c r="A30" s="131">
        <v>25</v>
      </c>
      <c r="B30" s="89" t="str">
        <f>'Zadania WPI'!C30</f>
        <v>Rozdział sieci wodociągowej w Gierałcicach oraz Wierzbicy Górnej</v>
      </c>
      <c r="C30" s="130"/>
      <c r="D30" s="70"/>
      <c r="E30" s="70"/>
      <c r="F30" s="70"/>
      <c r="G30" s="70"/>
      <c r="H30" s="70"/>
      <c r="I30" s="67">
        <f t="shared" si="0"/>
        <v>0</v>
      </c>
    </row>
    <row r="31" spans="1:9" s="61" customFormat="1" ht="12" customHeight="1">
      <c r="A31" s="131">
        <v>26</v>
      </c>
      <c r="B31" s="89" t="str">
        <f>'Zadania WPI'!C31</f>
        <v>Odbudowa mostu na Czarnej Wodzie w Duczowie Małym</v>
      </c>
      <c r="C31" s="130"/>
      <c r="D31" s="70"/>
      <c r="E31" s="70"/>
      <c r="F31" s="70"/>
      <c r="G31" s="70">
        <v>135000</v>
      </c>
      <c r="H31" s="70"/>
      <c r="I31" s="67">
        <f t="shared" si="0"/>
        <v>135000</v>
      </c>
    </row>
    <row r="32" spans="1:9" s="61" customFormat="1" ht="12" customHeight="1">
      <c r="A32" s="131">
        <v>27</v>
      </c>
      <c r="B32" s="89" t="str">
        <f>'Zadania WPI'!C32</f>
        <v>Odbudowa mostu na Stobrawie (Młynówka) w Wąsicach</v>
      </c>
      <c r="C32" s="130"/>
      <c r="D32" s="70"/>
      <c r="E32" s="70"/>
      <c r="F32" s="70"/>
      <c r="G32" s="70">
        <v>135000</v>
      </c>
      <c r="H32" s="70"/>
      <c r="I32" s="67">
        <f t="shared" si="0"/>
        <v>135000</v>
      </c>
    </row>
    <row r="33" spans="1:9" s="61" customFormat="1" ht="12" customHeight="1">
      <c r="A33" s="131">
        <v>28</v>
      </c>
      <c r="B33" s="89" t="str">
        <f>'Zadania WPI'!C33</f>
        <v>Modernizacja ul. Przyjaciół w Wołczynie</v>
      </c>
      <c r="C33" s="130"/>
      <c r="D33" s="70"/>
      <c r="E33" s="70"/>
      <c r="F33" s="70"/>
      <c r="G33" s="70"/>
      <c r="H33" s="70"/>
      <c r="I33" s="67">
        <f t="shared" si="0"/>
        <v>0</v>
      </c>
    </row>
    <row r="34" spans="1:9" s="153" customFormat="1" ht="12" customHeight="1">
      <c r="A34" s="133">
        <v>29</v>
      </c>
      <c r="B34" s="89" t="str">
        <f>'Zadania WPI'!C34</f>
        <v>Modernizacja ul. Kołłątaja w Wołczynie</v>
      </c>
      <c r="C34" s="132"/>
      <c r="D34" s="83"/>
      <c r="E34" s="83"/>
      <c r="F34" s="83"/>
      <c r="G34" s="83"/>
      <c r="H34" s="83"/>
      <c r="I34" s="67">
        <f t="shared" si="0"/>
        <v>0</v>
      </c>
    </row>
    <row r="35" spans="1:9" s="153" customFormat="1" ht="12" customHeight="1">
      <c r="A35" s="131">
        <v>30</v>
      </c>
      <c r="B35" s="89" t="str">
        <f>'Zadania WPI'!C35</f>
        <v>Remont elewacji budynku Urzędu Miejskiego z wymianą stolarki otworowej</v>
      </c>
      <c r="C35" s="132"/>
      <c r="D35" s="132"/>
      <c r="E35" s="132"/>
      <c r="F35" s="132"/>
      <c r="G35" s="132"/>
      <c r="H35" s="132"/>
      <c r="I35" s="67">
        <f t="shared" si="0"/>
        <v>0</v>
      </c>
    </row>
    <row r="36" spans="1:9" s="153" customFormat="1" ht="12" customHeight="1">
      <c r="A36" s="133">
        <v>31</v>
      </c>
      <c r="B36" s="89" t="str">
        <f>'Zadania WPI'!C36</f>
        <v>Budowa oświetlenia ulicznego w Świniarach M.Gierałcicach i Wierzbicy D.</v>
      </c>
      <c r="C36" s="132"/>
      <c r="D36" s="132"/>
      <c r="E36" s="132"/>
      <c r="F36" s="132"/>
      <c r="G36" s="132"/>
      <c r="H36" s="132"/>
      <c r="I36" s="67">
        <f t="shared" si="0"/>
        <v>0</v>
      </c>
    </row>
    <row r="37" spans="1:9" s="153" customFormat="1" ht="12" customHeight="1">
      <c r="A37" s="131">
        <v>32</v>
      </c>
      <c r="B37" s="89" t="str">
        <f>'Zadania WPI'!C37</f>
        <v>Modernizacja systemu oświetlenia dróg na terenie gminy Wołczyn</v>
      </c>
      <c r="C37" s="132"/>
      <c r="D37" s="132"/>
      <c r="E37" s="132"/>
      <c r="F37" s="132"/>
      <c r="G37" s="132"/>
      <c r="H37" s="132"/>
      <c r="I37" s="67">
        <f t="shared" si="0"/>
        <v>0</v>
      </c>
    </row>
    <row r="38" spans="1:9" s="153" customFormat="1" ht="12" customHeight="1">
      <c r="A38" s="133">
        <v>33</v>
      </c>
      <c r="B38" s="89" t="str">
        <f>'Zadania WPI'!C38</f>
        <v>Budowa drogi - ul. Dzierżona w Wołczynie</v>
      </c>
      <c r="C38" s="132"/>
      <c r="D38" s="132"/>
      <c r="E38" s="132"/>
      <c r="F38" s="132"/>
      <c r="G38" s="132"/>
      <c r="H38" s="132"/>
      <c r="I38" s="67">
        <f t="shared" si="0"/>
        <v>0</v>
      </c>
    </row>
    <row r="39" spans="1:9" s="153" customFormat="1" ht="12" customHeight="1">
      <c r="A39" s="133">
        <v>34</v>
      </c>
      <c r="B39" s="89" t="str">
        <f>'Zadania WPI'!C39</f>
        <v>Adaptacja sali wiejskiej na cele przedszkola w Wąsicach</v>
      </c>
      <c r="C39" s="132"/>
      <c r="D39" s="132"/>
      <c r="E39" s="132"/>
      <c r="F39" s="132"/>
      <c r="G39" s="132"/>
      <c r="H39" s="132"/>
      <c r="I39" s="67">
        <f t="shared" si="0"/>
        <v>0</v>
      </c>
    </row>
    <row r="40" spans="1:9" s="153" customFormat="1" ht="12" customHeight="1">
      <c r="A40" s="133">
        <v>35</v>
      </c>
      <c r="B40" s="89" t="str">
        <f>'Zadania WPI'!C40</f>
        <v>Remont sieci kan. deszczowej w ciągu drogi krajowej nr 42 w Wołczynie</v>
      </c>
      <c r="C40" s="132"/>
      <c r="D40" s="132"/>
      <c r="E40" s="132"/>
      <c r="F40" s="132"/>
      <c r="G40" s="132"/>
      <c r="H40" s="132"/>
      <c r="I40" s="67">
        <f t="shared" si="0"/>
        <v>0</v>
      </c>
    </row>
    <row r="41" spans="1:9" s="153" customFormat="1" ht="12" customHeight="1">
      <c r="A41" s="133">
        <v>36</v>
      </c>
      <c r="B41" s="89" t="str">
        <f>'Zadania WPI'!C41</f>
        <v>Przebudowa odcinka ul. Ogrodowej z łącznikiem do ul. Byczyńskiej w Wołczynie</v>
      </c>
      <c r="C41" s="132"/>
      <c r="D41" s="132"/>
      <c r="E41" s="132"/>
      <c r="F41" s="132"/>
      <c r="G41" s="132"/>
      <c r="H41" s="132"/>
      <c r="I41" s="67">
        <f t="shared" si="0"/>
        <v>0</v>
      </c>
    </row>
    <row r="42" spans="1:9" s="153" customFormat="1" ht="12" customHeight="1">
      <c r="A42" s="133">
        <v>37</v>
      </c>
      <c r="B42" s="89" t="str">
        <f>'Zadania WPI'!C42</f>
        <v>Montaż wiat przystankowych w: Rożnowie, Krzywiczynach,Wierzbicy D. Szumie</v>
      </c>
      <c r="C42" s="132"/>
      <c r="D42" s="132"/>
      <c r="E42" s="132"/>
      <c r="F42" s="132"/>
      <c r="G42" s="132"/>
      <c r="H42" s="132"/>
      <c r="I42" s="67">
        <f t="shared" si="0"/>
        <v>0</v>
      </c>
    </row>
    <row r="43" spans="1:9" s="153" customFormat="1" ht="12" customHeight="1">
      <c r="A43" s="133">
        <v>38</v>
      </c>
      <c r="B43" s="89" t="str">
        <f>'Zadania WPI'!C43</f>
        <v>Przebudowa pokrycia dachowego szkoły podst. Nr 1 w Wołczynie</v>
      </c>
      <c r="C43" s="132"/>
      <c r="D43" s="132"/>
      <c r="E43" s="132"/>
      <c r="F43" s="132"/>
      <c r="G43" s="132"/>
      <c r="H43" s="132"/>
      <c r="I43" s="67">
        <f t="shared" si="0"/>
        <v>0</v>
      </c>
    </row>
    <row r="44" spans="1:9" s="153" customFormat="1" ht="12" customHeight="1">
      <c r="A44" s="133">
        <v>39</v>
      </c>
      <c r="B44" s="89" t="str">
        <f>'Zadania WPI'!C44</f>
        <v>Przebudowa instalacji c.o. w szkole podstawowej w Komorznie</v>
      </c>
      <c r="C44" s="132"/>
      <c r="D44" s="132"/>
      <c r="E44" s="132"/>
      <c r="F44" s="132"/>
      <c r="G44" s="132"/>
      <c r="H44" s="132"/>
      <c r="I44" s="67">
        <f t="shared" si="0"/>
        <v>0</v>
      </c>
    </row>
    <row r="45" spans="1:9" s="153" customFormat="1" ht="12" customHeight="1">
      <c r="A45" s="133">
        <v>40</v>
      </c>
      <c r="B45" s="89" t="str">
        <f>'Zadania WPI'!C45</f>
        <v>Przyłącze energet. oswietlenia ulicznego:Szymonkow-Mścisław,Brzezinki</v>
      </c>
      <c r="C45" s="132"/>
      <c r="D45" s="132"/>
      <c r="E45" s="132"/>
      <c r="F45" s="132"/>
      <c r="G45" s="132"/>
      <c r="H45" s="132"/>
      <c r="I45" s="134">
        <f t="shared" si="0"/>
        <v>0</v>
      </c>
    </row>
    <row r="46" spans="1:9" s="61" customFormat="1" ht="12" customHeight="1">
      <c r="A46" s="154" t="s">
        <v>80</v>
      </c>
      <c r="B46" s="155"/>
      <c r="C46" s="142">
        <f>SUM(C6:C44)</f>
        <v>0</v>
      </c>
      <c r="D46" s="142">
        <f aca="true" t="shared" si="1" ref="D46:I46">SUM(D6:D44)</f>
        <v>0</v>
      </c>
      <c r="E46" s="142">
        <f t="shared" si="1"/>
        <v>0</v>
      </c>
      <c r="F46" s="142">
        <f t="shared" si="1"/>
        <v>0</v>
      </c>
      <c r="G46" s="142">
        <f t="shared" si="1"/>
        <v>1105000</v>
      </c>
      <c r="H46" s="142">
        <f t="shared" si="1"/>
        <v>0</v>
      </c>
      <c r="I46" s="143">
        <f t="shared" si="1"/>
        <v>1105000</v>
      </c>
    </row>
    <row r="47" ht="12.75">
      <c r="A47" s="57"/>
    </row>
    <row r="48" spans="1:9" ht="12.75">
      <c r="A48" s="58"/>
      <c r="C48" s="59"/>
      <c r="D48" s="59"/>
      <c r="E48" s="59"/>
      <c r="F48" s="59"/>
      <c r="G48" s="59"/>
      <c r="H48" s="59"/>
      <c r="I48" s="59"/>
    </row>
  </sheetData>
  <mergeCells count="4">
    <mergeCell ref="A4:A5"/>
    <mergeCell ref="B4:B5"/>
    <mergeCell ref="C4:I4"/>
    <mergeCell ref="C48:I48"/>
  </mergeCells>
  <printOptions/>
  <pageMargins left="0.7875" right="0.7875" top="0.47013888888888894" bottom="0.30972222222222223" header="0.27569444444444446" footer="0.25972222222222224"/>
  <pageSetup horizontalDpi="300" verticalDpi="300" orientation="landscape" paperSize="9" scale="96"/>
  <headerFooter alignWithMargins="0">
    <oddHeader>&amp;C&amp;"Book Antiqua,Regularna"&amp;12Zadania objęte Wieloletnim Planem Inwestycyjnym
Środki z FOGR
Zmiana nr 9</oddHeader>
    <oddFooter>&amp;C&amp;"Book Antiqua,Regularna"&amp;12 23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="90" zoomScaleNormal="90" workbookViewId="0" topLeftCell="A13">
      <selection activeCell="C48" sqref="C48"/>
    </sheetView>
  </sheetViews>
  <sheetFormatPr defaultColWidth="9.00390625" defaultRowHeight="12.75"/>
  <cols>
    <col min="1" max="1" width="4.75390625" style="0" customWidth="1"/>
    <col min="2" max="2" width="58.00390625" style="0" customWidth="1"/>
    <col min="3" max="3" width="10.125" style="0" customWidth="1"/>
    <col min="4" max="4" width="10.00390625" style="0" customWidth="1"/>
    <col min="5" max="5" width="10.75390625" style="0" customWidth="1"/>
    <col min="6" max="8" width="10.00390625" style="0" customWidth="1"/>
    <col min="9" max="9" width="11.875" style="0" customWidth="1"/>
    <col min="10" max="10" width="11.00390625" style="0" customWidth="1"/>
    <col min="11" max="16384" width="9.125" style="0" customWidth="1"/>
  </cols>
  <sheetData>
    <row r="1" ht="12.75">
      <c r="F1" s="61"/>
    </row>
    <row r="2" ht="12.75">
      <c r="F2" s="61"/>
    </row>
    <row r="3" spans="1:9" ht="15">
      <c r="A3" s="156"/>
      <c r="B3" s="156"/>
      <c r="C3" s="156"/>
      <c r="D3" s="156"/>
      <c r="E3" s="156"/>
      <c r="F3" t="s">
        <v>88</v>
      </c>
      <c r="G3" s="156"/>
      <c r="H3" s="156"/>
      <c r="I3" s="156"/>
    </row>
    <row r="4" spans="1:9" ht="12.75">
      <c r="A4" s="1" t="s">
        <v>0</v>
      </c>
      <c r="B4" s="3" t="s">
        <v>1</v>
      </c>
      <c r="C4" s="4" t="s">
        <v>89</v>
      </c>
      <c r="D4" s="4"/>
      <c r="E4" s="4"/>
      <c r="F4" s="4"/>
      <c r="G4" s="4"/>
      <c r="H4" s="4"/>
      <c r="I4" s="4"/>
    </row>
    <row r="5" spans="1:9" ht="23.25">
      <c r="A5" s="1"/>
      <c r="B5" s="3"/>
      <c r="C5" s="5" t="s">
        <v>3</v>
      </c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7" t="s">
        <v>4</v>
      </c>
    </row>
    <row r="6" spans="1:9" ht="12" customHeight="1">
      <c r="A6" s="125">
        <v>1</v>
      </c>
      <c r="B6" s="126" t="str">
        <f>'Zadania WPI'!C6</f>
        <v>Budowa sieci kanalizacji sanitarnej w Gierałcicach</v>
      </c>
      <c r="C6" s="127"/>
      <c r="D6" s="66"/>
      <c r="E6" s="66">
        <v>1347826</v>
      </c>
      <c r="F6" s="66">
        <v>1162028</v>
      </c>
      <c r="G6" s="66"/>
      <c r="H6" s="66"/>
      <c r="I6" s="128">
        <f aca="true" t="shared" si="0" ref="I6:I45">SUM(C6:H6)</f>
        <v>2509854</v>
      </c>
    </row>
    <row r="7" spans="1:9" ht="12" customHeight="1">
      <c r="A7" s="129">
        <v>2</v>
      </c>
      <c r="B7" s="89" t="str">
        <f>'Zadania WPI'!C7</f>
        <v>Budowa tranzytowej sieci kan.san.w Wierzbicy G.z przyłączami</v>
      </c>
      <c r="C7" s="130">
        <v>675487</v>
      </c>
      <c r="D7" s="70"/>
      <c r="E7" s="70"/>
      <c r="F7" s="70"/>
      <c r="G7" s="70"/>
      <c r="H7" s="70"/>
      <c r="I7" s="67">
        <f t="shared" si="0"/>
        <v>675487</v>
      </c>
    </row>
    <row r="8" spans="1:9" ht="12" customHeight="1">
      <c r="A8" s="129">
        <v>3</v>
      </c>
      <c r="B8" s="89" t="str">
        <f>'Zadania WPI'!C8</f>
        <v>Budowa sieci kanalizacji sanitarnej w Wierzbicy G.II etap</v>
      </c>
      <c r="C8" s="130"/>
      <c r="D8" s="70"/>
      <c r="E8" s="157">
        <v>2217562</v>
      </c>
      <c r="F8" s="158"/>
      <c r="G8" s="70"/>
      <c r="H8" s="70"/>
      <c r="I8" s="67">
        <f>SUM(C8:H8)</f>
        <v>2217562</v>
      </c>
    </row>
    <row r="9" spans="1:9" ht="12" customHeight="1">
      <c r="A9" s="129">
        <v>4</v>
      </c>
      <c r="B9" s="89" t="str">
        <f>'Zadania WPI'!C9</f>
        <v>Budowa ogrodzenia hali sportowo-widowiskowej</v>
      </c>
      <c r="C9" s="130">
        <v>6533</v>
      </c>
      <c r="D9" s="70"/>
      <c r="E9" s="159"/>
      <c r="F9" s="160"/>
      <c r="G9" s="70"/>
      <c r="H9" s="70"/>
      <c r="I9" s="67">
        <f t="shared" si="0"/>
        <v>6533</v>
      </c>
    </row>
    <row r="10" spans="1:9" ht="12" customHeight="1">
      <c r="A10" s="129">
        <v>5</v>
      </c>
      <c r="B10" s="89" t="str">
        <f>'Zadania WPI'!C10</f>
        <v>Rozbudowa wraz z mod. skł. odp. kom. w Wierzbicy G. gm. Wołczyn-Etap I</v>
      </c>
      <c r="C10" s="130"/>
      <c r="D10" s="70"/>
      <c r="E10" s="70">
        <v>0</v>
      </c>
      <c r="F10" s="70">
        <v>3198180</v>
      </c>
      <c r="G10" s="70"/>
      <c r="H10" s="70"/>
      <c r="I10" s="67">
        <f t="shared" si="0"/>
        <v>3198180</v>
      </c>
    </row>
    <row r="11" spans="1:9" ht="12" customHeight="1">
      <c r="A11" s="129">
        <v>6</v>
      </c>
      <c r="B11" s="89" t="str">
        <f>'Zadania WPI'!C11</f>
        <v>Budowa gimnazjum z halą sportowo-widowiskową w Wołczynie</v>
      </c>
      <c r="C11" s="130"/>
      <c r="D11" s="70"/>
      <c r="E11" s="70"/>
      <c r="F11" s="70"/>
      <c r="G11" s="70"/>
      <c r="H11" s="70"/>
      <c r="I11" s="67">
        <f t="shared" si="0"/>
        <v>0</v>
      </c>
    </row>
    <row r="12" spans="1:9" ht="12" customHeight="1">
      <c r="A12" s="129">
        <v>7</v>
      </c>
      <c r="B12" s="89" t="str">
        <f>'Zadania WPI'!C12</f>
        <v>Budowa zaplecza świetlicy wiejskiej w Wierzbicy Górnej</v>
      </c>
      <c r="C12" s="130"/>
      <c r="D12" s="70">
        <v>25396</v>
      </c>
      <c r="E12" s="70">
        <v>186294</v>
      </c>
      <c r="F12" s="70"/>
      <c r="G12" s="70"/>
      <c r="H12" s="70"/>
      <c r="I12" s="67">
        <f t="shared" si="0"/>
        <v>211690</v>
      </c>
    </row>
    <row r="13" spans="1:9" ht="12" customHeight="1">
      <c r="A13" s="129">
        <v>8</v>
      </c>
      <c r="B13" s="89" t="str">
        <f>'Zadania WPI'!C13</f>
        <v>Modernizacja oczyszczalni ścieków w Wołczynie</v>
      </c>
      <c r="C13" s="130"/>
      <c r="D13" s="70"/>
      <c r="E13" s="70"/>
      <c r="F13" s="70">
        <v>400000</v>
      </c>
      <c r="G13" s="70">
        <v>500000</v>
      </c>
      <c r="H13" s="70"/>
      <c r="I13" s="67">
        <f t="shared" si="0"/>
        <v>900000</v>
      </c>
    </row>
    <row r="14" spans="1:9" ht="12" customHeight="1">
      <c r="A14" s="129">
        <v>9</v>
      </c>
      <c r="B14" s="89" t="str">
        <f>'Zadania WPI'!C14</f>
        <v>Rekultywacja miejskiego wysypiska odpadów komunalnych</v>
      </c>
      <c r="C14" s="130"/>
      <c r="D14" s="70"/>
      <c r="E14" s="70"/>
      <c r="F14" s="70"/>
      <c r="G14" s="70"/>
      <c r="H14" s="70"/>
      <c r="I14" s="67">
        <f t="shared" si="0"/>
        <v>0</v>
      </c>
    </row>
    <row r="15" spans="1:9" ht="12" customHeight="1">
      <c r="A15" s="129">
        <v>10</v>
      </c>
      <c r="B15" s="89" t="str">
        <f>'Zadania WPI'!C15</f>
        <v>Modernizacja ul. Rzecznej w Wołczynie</v>
      </c>
      <c r="C15" s="130"/>
      <c r="D15" s="70">
        <v>491717</v>
      </c>
      <c r="E15" s="70"/>
      <c r="F15" s="70"/>
      <c r="G15" s="70"/>
      <c r="H15" s="70"/>
      <c r="I15" s="67">
        <f t="shared" si="0"/>
        <v>491717</v>
      </c>
    </row>
    <row r="16" spans="1:9" ht="12" customHeight="1">
      <c r="A16" s="129">
        <v>11</v>
      </c>
      <c r="B16" s="89" t="str">
        <f>'Zadania WPI'!C16</f>
        <v>Rozdział sieci wodociągowej w Rożnowie</v>
      </c>
      <c r="C16" s="130"/>
      <c r="D16" s="70"/>
      <c r="E16" s="70"/>
      <c r="F16" s="70"/>
      <c r="G16" s="70"/>
      <c r="H16" s="70"/>
      <c r="I16" s="67">
        <f t="shared" si="0"/>
        <v>0</v>
      </c>
    </row>
    <row r="17" spans="1:9" ht="12" customHeight="1">
      <c r="A17" s="129">
        <v>12</v>
      </c>
      <c r="B17" s="89" t="str">
        <f>'Zadania WPI'!C17</f>
        <v>Modernizacja ul. Polnej w Wołczynie</v>
      </c>
      <c r="C17" s="130"/>
      <c r="D17" s="70"/>
      <c r="E17" s="70"/>
      <c r="F17" s="70"/>
      <c r="G17" s="70">
        <v>187500</v>
      </c>
      <c r="H17" s="70"/>
      <c r="I17" s="67">
        <f t="shared" si="0"/>
        <v>187500</v>
      </c>
    </row>
    <row r="18" spans="1:9" ht="12" customHeight="1">
      <c r="A18" s="129">
        <v>13</v>
      </c>
      <c r="B18" s="89" t="str">
        <f>'Zadania WPI'!C18</f>
        <v>Uzbrojenie w sieci os.domów jednorodz.przy ul. Poznańskiej w Wołczynie</v>
      </c>
      <c r="C18" s="130"/>
      <c r="D18" s="70"/>
      <c r="E18" s="70"/>
      <c r="F18" s="70">
        <v>300000</v>
      </c>
      <c r="G18" s="70">
        <v>450000</v>
      </c>
      <c r="H18" s="70"/>
      <c r="I18" s="67">
        <f t="shared" si="0"/>
        <v>750000</v>
      </c>
    </row>
    <row r="19" spans="1:9" ht="12" customHeight="1">
      <c r="A19" s="129">
        <v>14</v>
      </c>
      <c r="B19" s="89" t="str">
        <f>'Zadania WPI'!C19</f>
        <v>Budowa sieci wodociągowej Wołczyn - Ligota Mała</v>
      </c>
      <c r="C19" s="130"/>
      <c r="D19" s="70"/>
      <c r="E19" s="70"/>
      <c r="F19" s="70"/>
      <c r="G19" s="70"/>
      <c r="H19" s="70"/>
      <c r="I19" s="67">
        <f t="shared" si="0"/>
        <v>0</v>
      </c>
    </row>
    <row r="20" spans="1:9" ht="12" customHeight="1">
      <c r="A20" s="129">
        <v>15</v>
      </c>
      <c r="B20" s="89" t="str">
        <f>'Zadania WPI'!C20</f>
        <v>Modernizacja drogi Krzywiczyny - Świniary Wielkie</v>
      </c>
      <c r="C20" s="130"/>
      <c r="D20" s="70"/>
      <c r="E20" s="70"/>
      <c r="F20" s="70"/>
      <c r="G20" s="70"/>
      <c r="H20" s="70"/>
      <c r="I20" s="67">
        <f t="shared" si="0"/>
        <v>0</v>
      </c>
    </row>
    <row r="21" spans="1:9" ht="12" customHeight="1">
      <c r="A21" s="129">
        <v>16</v>
      </c>
      <c r="B21" s="89" t="str">
        <f>'Zadania WPI'!C21</f>
        <v>Budowa cmentarza komunalnego w Wołczynie</v>
      </c>
      <c r="C21" s="130"/>
      <c r="D21" s="70"/>
      <c r="E21" s="70"/>
      <c r="F21" s="70"/>
      <c r="G21" s="70"/>
      <c r="H21" s="70"/>
      <c r="I21" s="67">
        <f t="shared" si="0"/>
        <v>0</v>
      </c>
    </row>
    <row r="22" spans="1:9" ht="12" customHeight="1">
      <c r="A22" s="129">
        <v>17</v>
      </c>
      <c r="B22" s="89" t="str">
        <f>'Zadania WPI'!C22</f>
        <v>Eurząd dla mieszkańca opolszczyzny</v>
      </c>
      <c r="C22" s="130"/>
      <c r="D22" s="70"/>
      <c r="E22" s="70">
        <v>127876</v>
      </c>
      <c r="F22" s="70"/>
      <c r="G22" s="70"/>
      <c r="H22" s="70"/>
      <c r="I22" s="67">
        <f t="shared" si="0"/>
        <v>127876</v>
      </c>
    </row>
    <row r="23" spans="1:9" ht="12" customHeight="1">
      <c r="A23" s="129">
        <v>18</v>
      </c>
      <c r="B23" s="89" t="str">
        <f>'Zadania WPI'!C23</f>
        <v>Modernizacja i przebudowa zabytkowego parku miejskiego w Wołczynie</v>
      </c>
      <c r="C23" s="130"/>
      <c r="D23" s="70"/>
      <c r="E23" s="70"/>
      <c r="F23" s="70"/>
      <c r="G23" s="70"/>
      <c r="H23" s="70"/>
      <c r="I23" s="67">
        <f t="shared" si="0"/>
        <v>0</v>
      </c>
    </row>
    <row r="24" spans="1:9" ht="12" customHeight="1">
      <c r="A24" s="129">
        <v>19</v>
      </c>
      <c r="B24" s="89" t="str">
        <f>'Zadania WPI'!C24</f>
        <v>Budowa sieci kanalizacji sanitarnej w Ligocie Wołczyńskiej</v>
      </c>
      <c r="C24" s="130"/>
      <c r="D24" s="70"/>
      <c r="E24" s="70"/>
      <c r="F24" s="70">
        <v>300000</v>
      </c>
      <c r="G24" s="70"/>
      <c r="H24" s="70"/>
      <c r="I24" s="67">
        <f t="shared" si="0"/>
        <v>300000</v>
      </c>
    </row>
    <row r="25" spans="1:9" ht="12" customHeight="1">
      <c r="A25" s="129">
        <v>20</v>
      </c>
      <c r="B25" s="89" t="str">
        <f>'Zadania WPI'!C25</f>
        <v>Dostawa i montaż technologicznego wyposażenia kuchni w gimnazjum</v>
      </c>
      <c r="C25" s="130"/>
      <c r="D25" s="70"/>
      <c r="E25" s="70"/>
      <c r="F25" s="70"/>
      <c r="G25" s="70"/>
      <c r="H25" s="70"/>
      <c r="I25" s="67">
        <f t="shared" si="0"/>
        <v>0</v>
      </c>
    </row>
    <row r="26" spans="1:9" ht="12" customHeight="1">
      <c r="A26" s="131">
        <v>21</v>
      </c>
      <c r="B26" s="89" t="str">
        <f>'Zadania WPI'!C26</f>
        <v>Odbudowa mostu na Stobrawie w Markotowie Dużym</v>
      </c>
      <c r="C26" s="130"/>
      <c r="D26" s="70"/>
      <c r="E26" s="70"/>
      <c r="F26" s="70"/>
      <c r="G26" s="70"/>
      <c r="H26" s="70"/>
      <c r="I26" s="67">
        <f t="shared" si="0"/>
        <v>0</v>
      </c>
    </row>
    <row r="27" spans="1:9" ht="12" customHeight="1">
      <c r="A27" s="131">
        <v>22</v>
      </c>
      <c r="B27" s="89" t="str">
        <f>'Zadania WPI'!C27</f>
        <v>Budowa sieci wodociągowej Duczów Mały - Jedliska i Wąsice</v>
      </c>
      <c r="C27" s="130"/>
      <c r="D27" s="70"/>
      <c r="E27" s="70">
        <v>150000</v>
      </c>
      <c r="F27" s="70"/>
      <c r="G27" s="70"/>
      <c r="H27" s="70"/>
      <c r="I27" s="67">
        <f t="shared" si="0"/>
        <v>150000</v>
      </c>
    </row>
    <row r="28" spans="1:9" ht="12" customHeight="1">
      <c r="A28" s="131">
        <v>23</v>
      </c>
      <c r="B28" s="89" t="str">
        <f>'Zadania WPI'!C28</f>
        <v>Modernizacja ul. Harcerskiej w Wołczynie</v>
      </c>
      <c r="C28" s="130"/>
      <c r="D28" s="70"/>
      <c r="E28" s="70"/>
      <c r="F28" s="70"/>
      <c r="G28" s="70"/>
      <c r="H28" s="70">
        <v>75000</v>
      </c>
      <c r="I28" s="67">
        <f t="shared" si="0"/>
        <v>75000</v>
      </c>
    </row>
    <row r="29" spans="1:9" ht="12" customHeight="1">
      <c r="A29" s="131">
        <v>24</v>
      </c>
      <c r="B29" s="89" t="str">
        <f>'Zadania WPI'!C29</f>
        <v>Adaptacja budynku szkoły na lokale socjalne w Markotowie Dużym</v>
      </c>
      <c r="C29" s="130"/>
      <c r="D29" s="70"/>
      <c r="E29" s="70"/>
      <c r="F29" s="70"/>
      <c r="G29" s="70"/>
      <c r="H29" s="70"/>
      <c r="I29" s="67">
        <f t="shared" si="0"/>
        <v>0</v>
      </c>
    </row>
    <row r="30" spans="1:9" ht="12" customHeight="1">
      <c r="A30" s="131">
        <v>25</v>
      </c>
      <c r="B30" s="89" t="str">
        <f>'Zadania WPI'!C30</f>
        <v>Rozdział sieci wodociągowej w Gierałcicach oraz Wierzbicy Górnej</v>
      </c>
      <c r="C30" s="130"/>
      <c r="D30" s="70"/>
      <c r="E30" s="70"/>
      <c r="F30" s="70"/>
      <c r="G30" s="70"/>
      <c r="H30" s="70"/>
      <c r="I30" s="67">
        <f t="shared" si="0"/>
        <v>0</v>
      </c>
    </row>
    <row r="31" spans="1:9" ht="12" customHeight="1">
      <c r="A31" s="131">
        <v>26</v>
      </c>
      <c r="B31" s="89" t="str">
        <f>'Zadania WPI'!C31</f>
        <v>Odbudowa mostu na Czarnej Wodzie w Duczowie Małym</v>
      </c>
      <c r="C31" s="130"/>
      <c r="D31" s="70"/>
      <c r="E31" s="14"/>
      <c r="F31" s="70"/>
      <c r="G31" s="70"/>
      <c r="H31" s="70"/>
      <c r="I31" s="67">
        <f t="shared" si="0"/>
        <v>0</v>
      </c>
    </row>
    <row r="32" spans="1:9" ht="12" customHeight="1">
      <c r="A32" s="131">
        <v>27</v>
      </c>
      <c r="B32" s="89" t="str">
        <f>'Zadania WPI'!C32</f>
        <v>Odbudowa mostu na Stobrawie (Młynówka) w Wąsicach</v>
      </c>
      <c r="C32" s="130"/>
      <c r="D32" s="70"/>
      <c r="E32" s="70"/>
      <c r="F32" s="70"/>
      <c r="G32" s="70"/>
      <c r="H32" s="70"/>
      <c r="I32" s="67">
        <f t="shared" si="0"/>
        <v>0</v>
      </c>
    </row>
    <row r="33" spans="1:9" ht="12" customHeight="1">
      <c r="A33" s="131">
        <v>28</v>
      </c>
      <c r="B33" s="89" t="str">
        <f>'Zadania WPI'!C33</f>
        <v>Modernizacja ul. Przyjaciół w Wołczynie</v>
      </c>
      <c r="C33" s="130"/>
      <c r="D33" s="70"/>
      <c r="E33" s="70"/>
      <c r="F33" s="70"/>
      <c r="G33" s="70"/>
      <c r="H33" s="70">
        <v>75000</v>
      </c>
      <c r="I33" s="67">
        <f t="shared" si="0"/>
        <v>75000</v>
      </c>
    </row>
    <row r="34" spans="1:9" s="36" customFormat="1" ht="12" customHeight="1">
      <c r="A34" s="133">
        <v>29</v>
      </c>
      <c r="B34" s="89" t="str">
        <f>'Zadania WPI'!C34</f>
        <v>Modernizacja ul. Kołłątaja w Wołczynie</v>
      </c>
      <c r="C34" s="141"/>
      <c r="D34" s="82"/>
      <c r="E34" s="82"/>
      <c r="F34" s="82"/>
      <c r="G34" s="82"/>
      <c r="H34" s="82">
        <v>297000</v>
      </c>
      <c r="I34" s="67">
        <f t="shared" si="0"/>
        <v>297000</v>
      </c>
    </row>
    <row r="35" spans="1:9" s="36" customFormat="1" ht="12" customHeight="1">
      <c r="A35" s="131">
        <v>30</v>
      </c>
      <c r="B35" s="89" t="str">
        <f>'Zadania WPI'!C35</f>
        <v>Remont elewacji budynku Urzędu Miejskiego z wymianą stolarki otworowej</v>
      </c>
      <c r="C35" s="141"/>
      <c r="D35" s="141"/>
      <c r="E35" s="141"/>
      <c r="F35" s="141"/>
      <c r="G35" s="141"/>
      <c r="H35" s="141"/>
      <c r="I35" s="67">
        <f t="shared" si="0"/>
        <v>0</v>
      </c>
    </row>
    <row r="36" spans="1:9" s="36" customFormat="1" ht="12" customHeight="1">
      <c r="A36" s="133">
        <v>31</v>
      </c>
      <c r="B36" s="89" t="str">
        <f>'Zadania WPI'!C36</f>
        <v>Budowa oświetlenia ulicznego w Świniarach M.Gierałcicach i Wierzbicy D.</v>
      </c>
      <c r="C36" s="141"/>
      <c r="D36" s="141"/>
      <c r="E36" s="141"/>
      <c r="F36" s="141"/>
      <c r="G36" s="141"/>
      <c r="H36" s="141"/>
      <c r="I36" s="67">
        <f t="shared" si="0"/>
        <v>0</v>
      </c>
    </row>
    <row r="37" spans="1:9" s="36" customFormat="1" ht="12" customHeight="1">
      <c r="A37" s="131">
        <v>32</v>
      </c>
      <c r="B37" s="89" t="str">
        <f>'Zadania WPI'!C37</f>
        <v>Modernizacja systemu oświetlenia dróg na terenie gminy Wołczyn</v>
      </c>
      <c r="C37" s="141"/>
      <c r="D37" s="141"/>
      <c r="E37" s="141"/>
      <c r="F37" s="141"/>
      <c r="G37" s="141"/>
      <c r="H37" s="141"/>
      <c r="I37" s="67">
        <f t="shared" si="0"/>
        <v>0</v>
      </c>
    </row>
    <row r="38" spans="1:9" s="36" customFormat="1" ht="12" customHeight="1">
      <c r="A38" s="133">
        <v>33</v>
      </c>
      <c r="B38" s="89" t="str">
        <f>'Zadania WPI'!C38</f>
        <v>Budowa drogi - ul. Dzierżona w Wołczynie</v>
      </c>
      <c r="C38" s="141"/>
      <c r="D38" s="141"/>
      <c r="E38" s="141"/>
      <c r="F38" s="141"/>
      <c r="G38" s="141"/>
      <c r="H38" s="141"/>
      <c r="I38" s="67">
        <f t="shared" si="0"/>
        <v>0</v>
      </c>
    </row>
    <row r="39" spans="1:9" s="36" customFormat="1" ht="12" customHeight="1">
      <c r="A39" s="133">
        <v>34</v>
      </c>
      <c r="B39" s="89" t="str">
        <f>'Zadania WPI'!C39</f>
        <v>Adaptacja sali wiejskiej na cele przedszkola w Wąsicach</v>
      </c>
      <c r="C39" s="141"/>
      <c r="D39" s="141"/>
      <c r="E39" s="141">
        <v>198500</v>
      </c>
      <c r="F39" s="141"/>
      <c r="G39" s="141"/>
      <c r="H39" s="141"/>
      <c r="I39" s="67">
        <f t="shared" si="0"/>
        <v>198500</v>
      </c>
    </row>
    <row r="40" spans="1:9" s="36" customFormat="1" ht="12" customHeight="1">
      <c r="A40" s="133">
        <v>35</v>
      </c>
      <c r="B40" s="89" t="str">
        <f>'Zadania WPI'!C40</f>
        <v>Remont sieci kan. deszczowej w ciągu drogi krajowej nr 42 w Wołczynie</v>
      </c>
      <c r="C40" s="141"/>
      <c r="D40" s="141"/>
      <c r="E40" s="141">
        <v>0</v>
      </c>
      <c r="F40" s="141">
        <v>1399960</v>
      </c>
      <c r="G40" s="141"/>
      <c r="H40" s="141"/>
      <c r="I40" s="67">
        <f t="shared" si="0"/>
        <v>1399960</v>
      </c>
    </row>
    <row r="41" spans="1:9" s="36" customFormat="1" ht="12" customHeight="1">
      <c r="A41" s="133">
        <v>36</v>
      </c>
      <c r="B41" s="89" t="str">
        <f>'Zadania WPI'!C41</f>
        <v>Przebudowa odcinka ul. Ogrodowej z łącznikiem do ul. Byczyńskiej w Wołczynie</v>
      </c>
      <c r="C41" s="141"/>
      <c r="D41" s="141"/>
      <c r="E41" s="141">
        <v>420000</v>
      </c>
      <c r="F41" s="141"/>
      <c r="G41" s="141"/>
      <c r="H41" s="141"/>
      <c r="I41" s="67">
        <f t="shared" si="0"/>
        <v>420000</v>
      </c>
    </row>
    <row r="42" spans="1:9" s="36" customFormat="1" ht="12" customHeight="1">
      <c r="A42" s="133">
        <v>37</v>
      </c>
      <c r="B42" s="89" t="str">
        <f>'Zadania WPI'!C42</f>
        <v>Montaż wiat przystankowych w: Rożnowie, Krzywiczynach,Wierzbicy D. Szumie</v>
      </c>
      <c r="C42" s="141"/>
      <c r="D42" s="141"/>
      <c r="E42" s="141"/>
      <c r="F42" s="141"/>
      <c r="G42" s="141"/>
      <c r="H42" s="141"/>
      <c r="I42" s="67">
        <f t="shared" si="0"/>
        <v>0</v>
      </c>
    </row>
    <row r="43" spans="1:9" s="36" customFormat="1" ht="12" customHeight="1">
      <c r="A43" s="133"/>
      <c r="B43" s="89" t="str">
        <f>'Zadania WPI'!C43</f>
        <v>Przebudowa pokrycia dachowego szkoły podst. Nr 1 w Wołczynie</v>
      </c>
      <c r="C43" s="141"/>
      <c r="D43" s="141"/>
      <c r="E43" s="141"/>
      <c r="F43" s="141"/>
      <c r="G43" s="141"/>
      <c r="H43" s="141"/>
      <c r="I43" s="67">
        <f t="shared" si="0"/>
        <v>0</v>
      </c>
    </row>
    <row r="44" spans="1:9" s="36" customFormat="1" ht="12" customHeight="1">
      <c r="A44" s="133"/>
      <c r="B44" s="89" t="str">
        <f>'Zadania WPI'!C44</f>
        <v>Przebudowa instalacji c.o. w szkole podstawowej w Komorznie</v>
      </c>
      <c r="C44" s="141"/>
      <c r="D44" s="141"/>
      <c r="E44" s="141"/>
      <c r="F44" s="141"/>
      <c r="G44" s="141"/>
      <c r="H44" s="141"/>
      <c r="I44" s="67">
        <f t="shared" si="0"/>
        <v>0</v>
      </c>
    </row>
    <row r="45" spans="1:9" s="36" customFormat="1" ht="12" customHeight="1">
      <c r="A45" s="133"/>
      <c r="B45" s="89" t="str">
        <f>'Zadania WPI'!C45</f>
        <v>Przyłącze energet. oswietlenia ulicznego:Szymonkow-Mścisław,Brzezinki</v>
      </c>
      <c r="C45" s="141"/>
      <c r="D45" s="141"/>
      <c r="E45" s="141"/>
      <c r="F45" s="141"/>
      <c r="G45" s="141"/>
      <c r="H45" s="141"/>
      <c r="I45" s="134">
        <f t="shared" si="0"/>
        <v>0</v>
      </c>
    </row>
    <row r="46" spans="1:10" ht="12" customHeight="1">
      <c r="A46" s="161"/>
      <c r="B46" s="162" t="s">
        <v>4</v>
      </c>
      <c r="C46" s="136">
        <f>SUM(C6:C45)</f>
        <v>682020</v>
      </c>
      <c r="D46" s="136">
        <f aca="true" t="shared" si="1" ref="D46:I46">SUM(D6:D45)</f>
        <v>517113</v>
      </c>
      <c r="E46" s="136">
        <f t="shared" si="1"/>
        <v>4648058</v>
      </c>
      <c r="F46" s="136">
        <f t="shared" si="1"/>
        <v>6760168</v>
      </c>
      <c r="G46" s="136">
        <f t="shared" si="1"/>
        <v>1137500</v>
      </c>
      <c r="H46" s="136">
        <f t="shared" si="1"/>
        <v>447000</v>
      </c>
      <c r="I46" s="137">
        <f t="shared" si="1"/>
        <v>14191859</v>
      </c>
      <c r="J46" s="14"/>
    </row>
    <row r="47" spans="1:9" ht="12.75">
      <c r="A47" s="57"/>
      <c r="I47" s="58"/>
    </row>
    <row r="48" spans="1:9" ht="12.75">
      <c r="A48" s="58"/>
      <c r="C48" s="59"/>
      <c r="D48" s="59"/>
      <c r="E48" s="59"/>
      <c r="F48" s="59"/>
      <c r="G48" s="59"/>
      <c r="H48" s="59"/>
      <c r="I48" s="59"/>
    </row>
  </sheetData>
  <mergeCells count="4">
    <mergeCell ref="A4:A5"/>
    <mergeCell ref="B4:B5"/>
    <mergeCell ref="C4:I4"/>
    <mergeCell ref="C48:I48"/>
  </mergeCells>
  <printOptions/>
  <pageMargins left="0.7479166666666667" right="0.5597222222222222" top="0.3" bottom="0.25" header="0.1701388888888889" footer="0.22986111111111113"/>
  <pageSetup horizontalDpi="300" verticalDpi="300" orientation="landscape" paperSize="9" scale="98"/>
  <headerFooter alignWithMargins="0">
    <oddHeader>&amp;C&amp;"Book Antiqua,Regularna"&amp;12Zadania objęte Wieloletnim Planem Inwestycyjnym
Fundusze Unii Europejskiej
Zmiana nr 9</oddHeader>
    <oddFooter>&amp;C&amp;"Book Antiqua,Regularna"&amp;12 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CHABRASZEWSKI LEON</cp:lastModifiedBy>
  <cp:lastPrinted>2005-12-29T12:43:49Z</cp:lastPrinted>
  <dcterms:created xsi:type="dcterms:W3CDTF">2003-08-13T10:33:03Z</dcterms:created>
  <dcterms:modified xsi:type="dcterms:W3CDTF">2005-12-29T13:02:29Z</dcterms:modified>
  <cp:category/>
  <cp:version/>
  <cp:contentType/>
  <cp:contentStatus/>
  <cp:revision>1</cp:revision>
</cp:coreProperties>
</file>