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<sst xmlns="http://schemas.openxmlformats.org/spreadsheetml/2006/main" count="117" uniqueCount="36">
  <si>
    <t>Załącznik nr 6</t>
  </si>
  <si>
    <t>do zarządzenia Burmistrza Wołczyna</t>
  </si>
  <si>
    <t>nr  614 /2006</t>
  </si>
  <si>
    <t>z dnia 22.09.2006r.</t>
  </si>
  <si>
    <t>Harmonogram- po zmianach</t>
  </si>
  <si>
    <t>dochodów i wydatków budżetowych na rok 2006r. realizowany przez</t>
  </si>
  <si>
    <t>Urząd Miejski w Wołczynie</t>
  </si>
  <si>
    <t>OKRES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</si>
  <si>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</si>
  <si>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</si>
  <si>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</si>
  <si>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</si>
  <si>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</si>
  <si>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</si>
  <si>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</si>
  <si>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</si>
  <si>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</si>
  <si>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</si>
  <si>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</si>
  <si>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</si>
  <si>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</si>
  <si>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</si>
  <si>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</si>
  <si>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Burmistrz</t>
  </si>
  <si>
    <t>mgr Jan Leszek Wiącek</t>
  </si>
  <si>
    <t>Załącznik nr 7</t>
  </si>
  <si>
    <t>nr 614 /2006</t>
  </si>
  <si>
    <t>Harmonogram</t>
  </si>
  <si>
    <t>Liceum Ogólnokształcące w Wołczynie</t>
  </si>
  <si>
    <t>Załącznik nr 8</t>
  </si>
  <si>
    <t>Szkołę Podstawową Nr 1 w Wołczynie</t>
  </si>
  <si>
    <t>Załącznik nr 9</t>
  </si>
  <si>
    <t>Szkołę Podstawową w Wierzbicy Górnej</t>
  </si>
  <si>
    <t>Załącznik nr 10</t>
  </si>
  <si>
    <t>nr   614 /2006</t>
  </si>
  <si>
    <t>Szkołę Podstawową Nr 2 w Wołczynie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</si>
</sst>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80"/>
  <sheetViews>
    <sheetView tabSelected="1" workbookViewId="0" topLeftCell="A1">
      <selection activeCell="C27" sqref="C27:E2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0</v>
      </c>
    </row>
    <row r="3" spans="1:3" ht="12.75">
      <c r="A3" s="1"/>
      <c r="B3" s="1"/>
      <c r="C3" s="1" t="s">
        <v>1</v>
      </c>
    </row>
    <row r="4" spans="1:3" ht="12.75">
      <c r="A4" s="1"/>
      <c r="B4" s="1"/>
      <c r="C4" s="1" t="s">
        <v>2</v>
      </c>
    </row>
    <row r="5" spans="1:3" ht="12.75">
      <c r="A5" s="1"/>
      <c r="B5" s="1"/>
      <c r="C5" s="1" t="s">
        <v>3</v>
      </c>
    </row>
    <row r="6" spans="1:3" ht="12.75">
      <c r="A6" s="1"/>
      <c r="B6" s="2" t="s">
        <v>4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7</v>
      </c>
      <c r="B11" s="3" t="s">
        <v>8</v>
      </c>
      <c r="C11" s="3" t="s">
        <v>9</v>
      </c>
    </row>
    <row r="12" spans="1:3" ht="12.75">
      <c r="A12" s="4" t="s">
        <v>10</v>
      </c>
      <c r="B12" s="4">
        <v>1754991</v>
      </c>
      <c r="C12" s="4">
        <v>971255</v>
      </c>
    </row>
    <row r="13" spans="1:3" ht="12.75">
      <c r="A13" s="4" t="s">
        <v>11</v>
      </c>
      <c r="B13" s="4">
        <f>1882118+358084</f>
        <v>2240202</v>
      </c>
      <c r="C13" s="4">
        <v>970256</v>
      </c>
    </row>
    <row r="14" spans="1:3" ht="12.75">
      <c r="A14" s="4" t="s">
        <v>12</v>
      </c>
      <c r="B14" s="4">
        <f>2364161+358084</f>
        <v>2722245</v>
      </c>
      <c r="C14" s="4">
        <v>1076411</v>
      </c>
    </row>
    <row r="15" spans="1:3" ht="12.75">
      <c r="A15" s="4" t="s">
        <v>13</v>
      </c>
      <c r="B15" s="4">
        <f>1396908+358084</f>
        <v>1754992</v>
      </c>
      <c r="C15" s="4">
        <v>867754</v>
      </c>
    </row>
    <row r="16" spans="1:3" ht="12.75">
      <c r="A16" s="4" t="s">
        <v>14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15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16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17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18</v>
      </c>
      <c r="B20" s="4">
        <f>1896408+358084+400000</f>
        <v>2654492</v>
      </c>
      <c r="C20" s="4">
        <f>1084808+520000-13600-9000</f>
        <v>1582208</v>
      </c>
    </row>
    <row r="21" spans="1:3" ht="12.75">
      <c r="A21" s="4" t="s">
        <v>19</v>
      </c>
      <c r="B21" s="4">
        <f>1396908+358085+400000+176671</f>
        <v>2331664</v>
      </c>
      <c r="C21" s="4">
        <f>976257+520000+53121-15000</f>
        <v>1534378</v>
      </c>
    </row>
    <row r="22" spans="1:3" ht="12.75">
      <c r="A22" s="4" t="s">
        <v>20</v>
      </c>
      <c r="B22" s="4">
        <f>1896408+358084+400000</f>
        <v>2654492</v>
      </c>
      <c r="C22" s="4">
        <f>1475756+520000-9000</f>
        <v>1986756</v>
      </c>
    </row>
    <row r="23" spans="1:3" ht="12.75">
      <c r="A23" s="4" t="s">
        <v>21</v>
      </c>
      <c r="B23" s="4">
        <f>1403101+358085+266889</f>
        <v>2028075</v>
      </c>
      <c r="C23" s="4">
        <f>918670+640123-6900</f>
        <v>1551893</v>
      </c>
    </row>
    <row r="24" spans="1:3" ht="12.75">
      <c r="A24" s="4" t="s">
        <v>22</v>
      </c>
      <c r="B24" s="4">
        <f>SUM(B12:B23)</f>
        <v>27567230</v>
      </c>
      <c r="C24" s="4">
        <f>SUM(C12:C23)</f>
        <v>16490178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5" ht="12.75">
      <c r="A27" s="5"/>
      <c r="B27" s="5"/>
      <c r="C27" s="5"/>
      <c r="D27" s="5" t="s">
        <v>23</v>
      </c>
      <c r="E27" s="1"/>
    </row>
    <row r="28" spans="1:5" ht="12.75">
      <c r="A28" s="5"/>
      <c r="B28" s="5"/>
      <c r="C28" s="5"/>
      <c r="D28" s="5" t="s">
        <v>24</v>
      </c>
      <c r="E28" s="1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</v>
      </c>
    </row>
    <row r="60" spans="1:3" ht="12.75">
      <c r="A60" s="1"/>
      <c r="B60" s="1"/>
      <c r="C60" s="1" t="s">
        <v>26</v>
      </c>
    </row>
    <row r="61" spans="1:3" ht="12.75">
      <c r="A61" s="1"/>
      <c r="B61" s="1"/>
      <c r="C61" s="1" t="s">
        <v>3</v>
      </c>
    </row>
    <row r="62" spans="1:3" ht="12.75">
      <c r="A62" s="1"/>
      <c r="B62" s="2" t="s">
        <v>27</v>
      </c>
      <c r="C62" s="1"/>
    </row>
    <row r="63" spans="1:3" ht="12.75">
      <c r="A63" s="1" t="s">
        <v>5</v>
      </c>
      <c r="B63" s="1"/>
      <c r="C63" s="1"/>
    </row>
    <row r="64" spans="1:3" ht="12.75">
      <c r="A64" s="1" t="s">
        <v>28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7</v>
      </c>
      <c r="B67" s="3" t="s">
        <v>8</v>
      </c>
      <c r="C67" s="3" t="s">
        <v>9</v>
      </c>
    </row>
    <row r="68" spans="1:3" ht="12.75">
      <c r="A68" s="4" t="s">
        <v>18</v>
      </c>
      <c r="B68" s="4">
        <v>0</v>
      </c>
      <c r="C68" s="4">
        <v>9000</v>
      </c>
    </row>
    <row r="69" spans="1:3" ht="12.75">
      <c r="A69" s="4" t="s">
        <v>19</v>
      </c>
      <c r="B69" s="4">
        <v>0</v>
      </c>
      <c r="C69" s="4">
        <v>15000</v>
      </c>
    </row>
    <row r="70" spans="1:3" ht="12.75">
      <c r="A70" s="4" t="s">
        <v>20</v>
      </c>
      <c r="B70" s="4">
        <v>0</v>
      </c>
      <c r="C70" s="4">
        <v>9000</v>
      </c>
    </row>
    <row r="71" spans="1:3" ht="12.75">
      <c r="A71" s="4" t="s">
        <v>21</v>
      </c>
      <c r="B71" s="4">
        <v>0</v>
      </c>
      <c r="C71" s="4">
        <v>6900</v>
      </c>
    </row>
    <row r="72" spans="1:3" ht="12.75">
      <c r="A72" s="4" t="s">
        <v>22</v>
      </c>
      <c r="B72" s="4">
        <f>SUM(B68:B71)</f>
        <v>0</v>
      </c>
      <c r="C72" s="4">
        <f>SUM(C68:C71)</f>
        <v>39900</v>
      </c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5" ht="12.75">
      <c r="A75" s="5"/>
      <c r="B75" s="5"/>
      <c r="C75" s="5"/>
      <c r="D75" s="5" t="s">
        <v>23</v>
      </c>
      <c r="E75" s="1"/>
    </row>
    <row r="76" spans="1:5" ht="12.75">
      <c r="A76" s="5"/>
      <c r="B76" s="5"/>
      <c r="C76" s="5"/>
      <c r="D76" s="5" t="s">
        <v>24</v>
      </c>
      <c r="E76" s="1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29</v>
      </c>
    </row>
    <row r="115" spans="1:3" ht="12.75">
      <c r="A115" s="1"/>
      <c r="B115" s="1"/>
      <c r="C115" s="1" t="s">
        <v>1</v>
      </c>
    </row>
    <row r="116" spans="1:3" ht="12.75">
      <c r="A116" s="1"/>
      <c r="B116" s="1"/>
      <c r="C116" s="1" t="s">
        <v>2</v>
      </c>
    </row>
    <row r="117" spans="1:3" ht="12.75">
      <c r="A117" s="1"/>
      <c r="B117" s="1"/>
      <c r="C117" s="1" t="s">
        <v>3</v>
      </c>
    </row>
    <row r="118" spans="1:3" ht="12.75">
      <c r="A118" s="1"/>
      <c r="B118" s="2" t="s">
        <v>4</v>
      </c>
      <c r="C118" s="1"/>
    </row>
    <row r="119" spans="1:3" ht="12.75">
      <c r="A119" s="1" t="s">
        <v>5</v>
      </c>
      <c r="B119" s="1"/>
      <c r="C119" s="1"/>
    </row>
    <row r="120" spans="1:3" ht="12.75">
      <c r="A120" s="1" t="s">
        <v>30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7</v>
      </c>
      <c r="B123" s="3" t="s">
        <v>8</v>
      </c>
      <c r="C123" s="3" t="s">
        <v>9</v>
      </c>
    </row>
    <row r="124" spans="1:3" ht="12.75">
      <c r="A124" s="4" t="s">
        <v>10</v>
      </c>
      <c r="B124" s="4">
        <v>3080</v>
      </c>
      <c r="C124" s="4">
        <v>117278</v>
      </c>
    </row>
    <row r="125" spans="1:3" ht="12.75">
      <c r="A125" s="4" t="s">
        <v>11</v>
      </c>
      <c r="B125" s="4">
        <v>3080</v>
      </c>
      <c r="C125" s="4">
        <v>117278</v>
      </c>
    </row>
    <row r="126" spans="1:3" ht="12.75">
      <c r="A126" s="4" t="s">
        <v>12</v>
      </c>
      <c r="B126" s="4">
        <v>3080</v>
      </c>
      <c r="C126" s="4">
        <v>200632</v>
      </c>
    </row>
    <row r="127" spans="1:3" ht="12.75">
      <c r="A127" s="4" t="s">
        <v>13</v>
      </c>
      <c r="B127" s="4">
        <v>3080</v>
      </c>
      <c r="C127" s="4">
        <v>135041</v>
      </c>
    </row>
    <row r="128" spans="1:3" ht="12.75">
      <c r="A128" s="4" t="s">
        <v>14</v>
      </c>
      <c r="B128" s="4">
        <v>3080</v>
      </c>
      <c r="C128" s="4">
        <f>166218+12000+7790</f>
        <v>186008</v>
      </c>
    </row>
    <row r="129" spans="1:3" ht="12.75">
      <c r="A129" s="4" t="s">
        <v>15</v>
      </c>
      <c r="B129" s="4">
        <v>3080</v>
      </c>
      <c r="C129" s="4">
        <f>117278+3094</f>
        <v>120372</v>
      </c>
    </row>
    <row r="130" spans="1:3" ht="12.75">
      <c r="A130" s="4" t="s">
        <v>16</v>
      </c>
      <c r="B130" s="4">
        <v>0</v>
      </c>
      <c r="C130" s="4">
        <v>115078</v>
      </c>
    </row>
    <row r="131" spans="1:3" ht="12.75">
      <c r="A131" s="4" t="s">
        <v>17</v>
      </c>
      <c r="B131" s="4">
        <v>0</v>
      </c>
      <c r="C131" s="4">
        <f>115078+950+800</f>
        <v>116828</v>
      </c>
    </row>
    <row r="132" spans="1:3" ht="12.75">
      <c r="A132" s="4" t="s">
        <v>18</v>
      </c>
      <c r="B132" s="4">
        <f>3080+250</f>
        <v>3330</v>
      </c>
      <c r="C132" s="4">
        <f>133591+14100+3956</f>
        <v>151647</v>
      </c>
    </row>
    <row r="133" spans="1:3" ht="12.75">
      <c r="A133" s="4" t="s">
        <v>19</v>
      </c>
      <c r="B133" s="4">
        <f>3080+250</f>
        <v>3330</v>
      </c>
      <c r="C133" s="4">
        <f>117278+2100</f>
        <v>119378</v>
      </c>
    </row>
    <row r="134" spans="1:3" ht="12.75">
      <c r="A134" s="4" t="s">
        <v>20</v>
      </c>
      <c r="B134" s="4">
        <f>3080+250</f>
        <v>3330</v>
      </c>
      <c r="C134" s="4">
        <v>117278</v>
      </c>
    </row>
    <row r="135" spans="1:3" ht="12.75">
      <c r="A135" s="4" t="s">
        <v>21</v>
      </c>
      <c r="B135" s="4">
        <f>3080+200</f>
        <v>3280</v>
      </c>
      <c r="C135" s="4">
        <v>117447</v>
      </c>
    </row>
    <row r="136" spans="1:3" ht="12.75">
      <c r="A136" s="4" t="s">
        <v>22</v>
      </c>
      <c r="B136" s="4">
        <f>SUM(B124:B135)</f>
        <v>31750</v>
      </c>
      <c r="C136" s="4">
        <f>SUM(C124:C135)</f>
        <v>1614265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5" ht="12.75">
      <c r="A139" s="5"/>
      <c r="B139" s="5"/>
      <c r="C139" s="5"/>
      <c r="D139" s="5" t="s">
        <v>23</v>
      </c>
      <c r="E139" s="1"/>
    </row>
    <row r="140" spans="1:5" ht="12.75">
      <c r="A140" s="5"/>
      <c r="B140" s="5"/>
      <c r="C140" s="5"/>
      <c r="D140" s="5" t="s">
        <v>24</v>
      </c>
      <c r="E140" s="1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31</v>
      </c>
    </row>
    <row r="171" spans="1:3" ht="12.75">
      <c r="A171" s="1"/>
      <c r="B171" s="1"/>
      <c r="C171" s="1" t="s">
        <v>1</v>
      </c>
    </row>
    <row r="172" spans="1:3" ht="12.75">
      <c r="A172" s="1"/>
      <c r="B172" s="1"/>
      <c r="C172" s="1" t="s">
        <v>26</v>
      </c>
    </row>
    <row r="173" spans="1:3" ht="12.75">
      <c r="A173" s="1"/>
      <c r="B173" s="1"/>
      <c r="C173" s="1" t="s">
        <v>3</v>
      </c>
    </row>
    <row r="174" spans="1:3" ht="12.75">
      <c r="A174" s="1"/>
      <c r="B174" s="2" t="s">
        <v>4</v>
      </c>
      <c r="C174" s="1"/>
    </row>
    <row r="175" spans="1:3" ht="12.75">
      <c r="A175" s="1" t="s">
        <v>5</v>
      </c>
      <c r="B175" s="1"/>
      <c r="C175" s="1"/>
    </row>
    <row r="176" spans="1:3" ht="12.75">
      <c r="A176" s="1" t="s">
        <v>32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7</v>
      </c>
      <c r="B179" s="3" t="s">
        <v>8</v>
      </c>
      <c r="C179" s="3" t="s">
        <v>9</v>
      </c>
    </row>
    <row r="180" spans="1:3" ht="12.75">
      <c r="A180" s="4" t="s">
        <v>10</v>
      </c>
      <c r="B180" s="4">
        <v>4457</v>
      </c>
      <c r="C180" s="4">
        <v>72036</v>
      </c>
    </row>
    <row r="181" spans="1:3" ht="12.75">
      <c r="A181" s="4" t="s">
        <v>11</v>
      </c>
      <c r="B181" s="4">
        <v>4457</v>
      </c>
      <c r="C181" s="4">
        <v>72036</v>
      </c>
    </row>
    <row r="182" spans="1:3" ht="12.75">
      <c r="A182" s="4" t="s">
        <v>12</v>
      </c>
      <c r="B182" s="4">
        <v>4457</v>
      </c>
      <c r="C182" s="4">
        <v>112636</v>
      </c>
    </row>
    <row r="183" spans="1:3" ht="12.75">
      <c r="A183" s="4" t="s">
        <v>13</v>
      </c>
      <c r="B183" s="4">
        <v>4457</v>
      </c>
      <c r="C183" s="4">
        <v>82692</v>
      </c>
    </row>
    <row r="184" spans="1:3" ht="12.75">
      <c r="A184" s="4" t="s">
        <v>14</v>
      </c>
      <c r="B184" s="4">
        <f>4457+800</f>
        <v>5257</v>
      </c>
      <c r="C184" s="4">
        <f>99601+24400+3690</f>
        <v>127691</v>
      </c>
    </row>
    <row r="185" spans="1:3" ht="12.75">
      <c r="A185" s="4" t="s">
        <v>15</v>
      </c>
      <c r="B185" s="4">
        <f>4457+800</f>
        <v>5257</v>
      </c>
      <c r="C185" s="4">
        <f>72036+1530</f>
        <v>73566</v>
      </c>
    </row>
    <row r="186" spans="1:3" ht="12.75">
      <c r="A186" s="4" t="s">
        <v>16</v>
      </c>
      <c r="B186" s="4">
        <f>650+800</f>
        <v>1450</v>
      </c>
      <c r="C186" s="4">
        <v>79016</v>
      </c>
    </row>
    <row r="187" spans="1:3" ht="12.75">
      <c r="A187" s="4" t="s">
        <v>17</v>
      </c>
      <c r="B187" s="4">
        <v>650</v>
      </c>
      <c r="C187" s="4">
        <f>69016+10000+400</f>
        <v>79416</v>
      </c>
    </row>
    <row r="188" spans="1:3" ht="12.75">
      <c r="A188" s="4" t="s">
        <v>18</v>
      </c>
      <c r="B188" s="4">
        <v>4457</v>
      </c>
      <c r="C188" s="4">
        <f>81223+12000+582</f>
        <v>93805</v>
      </c>
    </row>
    <row r="189" spans="1:3" ht="12.75">
      <c r="A189" s="4" t="s">
        <v>19</v>
      </c>
      <c r="B189" s="4">
        <v>4457</v>
      </c>
      <c r="C189" s="4">
        <f>72036+14000</f>
        <v>86036</v>
      </c>
    </row>
    <row r="190" spans="1:3" ht="12.75">
      <c r="A190" s="4" t="s">
        <v>20</v>
      </c>
      <c r="B190" s="4">
        <v>4457</v>
      </c>
      <c r="C190" s="4">
        <v>72036</v>
      </c>
    </row>
    <row r="191" spans="1:3" ht="12.75">
      <c r="A191" s="4" t="s">
        <v>21</v>
      </c>
      <c r="B191" s="4">
        <v>4457</v>
      </c>
      <c r="C191" s="4">
        <v>72218</v>
      </c>
    </row>
    <row r="192" spans="1:3" ht="12.75">
      <c r="A192" s="4" t="s">
        <v>22</v>
      </c>
      <c r="B192" s="4">
        <f>SUM(B179:B191)</f>
        <v>48270</v>
      </c>
      <c r="C192" s="4">
        <f>SUM(C180:C191)</f>
        <v>1023184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5" ht="12.75">
      <c r="A195" s="5"/>
      <c r="B195" s="5"/>
      <c r="C195" s="5"/>
      <c r="D195" s="5" t="s">
        <v>23</v>
      </c>
      <c r="E195" s="1"/>
    </row>
    <row r="196" spans="1:5" ht="12.75">
      <c r="A196" s="5"/>
      <c r="B196" s="5"/>
      <c r="C196" s="5"/>
      <c r="D196" s="5" t="s">
        <v>24</v>
      </c>
      <c r="E196" s="1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5"/>
      <c r="B226" s="5"/>
      <c r="C226" s="5" t="s">
        <v>33</v>
      </c>
    </row>
    <row r="227" spans="1:3" ht="12.75">
      <c r="A227" s="5"/>
      <c r="B227" s="5"/>
      <c r="C227" s="5" t="s">
        <v>1</v>
      </c>
    </row>
    <row r="228" spans="1:3" ht="12.75">
      <c r="A228" s="5"/>
      <c r="B228" s="5"/>
      <c r="C228" s="5" t="s">
        <v>34</v>
      </c>
    </row>
    <row r="229" spans="1:3" ht="12.75">
      <c r="A229" s="1"/>
      <c r="B229" s="1"/>
      <c r="C229" s="1" t="s">
        <v>3</v>
      </c>
    </row>
    <row r="230" spans="1:3" ht="12.75">
      <c r="A230" s="1"/>
      <c r="B230" s="2" t="s">
        <v>4</v>
      </c>
      <c r="C230" s="1"/>
    </row>
    <row r="231" spans="1:3" ht="12.75">
      <c r="A231" s="1" t="s">
        <v>5</v>
      </c>
      <c r="B231" s="1"/>
      <c r="C231" s="1"/>
    </row>
    <row r="232" spans="1:3" ht="12.75">
      <c r="A232" s="1" t="s">
        <v>35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7</v>
      </c>
      <c r="B235" s="3" t="s">
        <v>8</v>
      </c>
      <c r="C235" s="3" t="s">
        <v>9</v>
      </c>
    </row>
    <row r="236" spans="1:3" ht="12.75">
      <c r="A236" s="4" t="s">
        <v>10</v>
      </c>
      <c r="B236" s="4">
        <v>1962</v>
      </c>
      <c r="C236" s="4">
        <v>92345</v>
      </c>
    </row>
    <row r="237" spans="1:3" ht="12.75">
      <c r="A237" s="4" t="s">
        <v>11</v>
      </c>
      <c r="B237" s="4">
        <v>1962</v>
      </c>
      <c r="C237" s="4">
        <v>92345</v>
      </c>
    </row>
    <row r="238" spans="1:3" ht="12.75">
      <c r="A238" s="4" t="s">
        <v>12</v>
      </c>
      <c r="B238" s="4">
        <v>1962</v>
      </c>
      <c r="C238" s="4">
        <v>163845</v>
      </c>
    </row>
    <row r="239" spans="1:3" ht="12.75">
      <c r="A239" s="4" t="s">
        <v>13</v>
      </c>
      <c r="B239" s="4">
        <v>1962</v>
      </c>
      <c r="C239" s="4">
        <v>142440</v>
      </c>
    </row>
    <row r="240" spans="1:3" ht="12.75">
      <c r="A240" s="4" t="s">
        <v>14</v>
      </c>
      <c r="B240" s="4">
        <v>1962</v>
      </c>
      <c r="C240" s="4">
        <v>137646</v>
      </c>
    </row>
    <row r="241" spans="1:3" ht="12.75">
      <c r="A241" s="4" t="s">
        <v>15</v>
      </c>
      <c r="B241" s="4">
        <v>1962</v>
      </c>
      <c r="C241" s="4">
        <v>92711</v>
      </c>
    </row>
    <row r="242" spans="1:3" ht="12.75">
      <c r="A242" s="4" t="s">
        <v>16</v>
      </c>
      <c r="B242" s="4">
        <v>0</v>
      </c>
      <c r="C242" s="4">
        <v>88665</v>
      </c>
    </row>
    <row r="243" spans="1:3" ht="12.75">
      <c r="A243" s="4" t="s">
        <v>17</v>
      </c>
      <c r="B243" s="4">
        <v>0</v>
      </c>
      <c r="C243" s="4">
        <v>95265</v>
      </c>
    </row>
    <row r="244" spans="1:3" ht="12.75">
      <c r="A244" s="4" t="s">
        <v>18</v>
      </c>
      <c r="B244" s="4">
        <v>1962</v>
      </c>
      <c r="C244" s="4">
        <f>105258+41800+2696</f>
        <v>149754</v>
      </c>
    </row>
    <row r="245" spans="1:3" ht="12.75">
      <c r="A245" s="4" t="s">
        <v>19</v>
      </c>
      <c r="B245" s="4">
        <v>1962</v>
      </c>
      <c r="C245" s="4">
        <f>92345-5100</f>
        <v>87245</v>
      </c>
    </row>
    <row r="246" spans="1:3" ht="12.75">
      <c r="A246" s="4" t="s">
        <v>20</v>
      </c>
      <c r="B246" s="4">
        <v>1962</v>
      </c>
      <c r="C246" s="4">
        <f>92345-6000</f>
        <v>86345</v>
      </c>
    </row>
    <row r="247" spans="1:3" ht="12.75">
      <c r="A247" s="4" t="s">
        <v>21</v>
      </c>
      <c r="B247" s="4">
        <v>1957</v>
      </c>
      <c r="C247" s="4">
        <f>92470-5000</f>
        <v>87470</v>
      </c>
    </row>
    <row r="248" spans="1:3" ht="12.75">
      <c r="A248" s="4" t="s">
        <v>22</v>
      </c>
      <c r="B248" s="4">
        <f>SUM(B236:B247)</f>
        <v>19615</v>
      </c>
      <c r="C248" s="4">
        <f>SUM(C236:C247)</f>
        <v>1316076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5" ht="12.75">
      <c r="A251" s="5"/>
      <c r="B251" s="5"/>
      <c r="C251" s="5"/>
      <c r="D251" s="5" t="s">
        <v>23</v>
      </c>
      <c r="E251" s="1"/>
    </row>
    <row r="252" spans="1:5" ht="12.75">
      <c r="A252" s="5"/>
      <c r="B252" s="5"/>
      <c r="C252" s="5"/>
      <c r="D252" s="5" t="s">
        <v>24</v>
      </c>
      <c r="E252" s="1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27:E28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27:E28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2006-09-22T12:33:34Z</cp:lastPrinted>
  <dcterms:created xsi:type="dcterms:W3CDTF">2004-02-03T11:08:02Z</dcterms:created>
  <dcterms:modified xsi:type="dcterms:W3CDTF">2006-09-25T08:03:16Z</dcterms:modified>
  <cp:category/>
  <cp:version/>
  <cp:contentType/>
  <cp:contentStatus/>
  <cp:revision>1</cp:revision>
</cp:coreProperties>
</file>