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<sst xmlns="http://schemas.openxmlformats.org/spreadsheetml/2006/main" count="267" uniqueCount="207">
  <si>
    <t>Dział</t>
  </si>
  <si>
    <t>Rozdział</t>
  </si>
  <si>
    <t>Treść</t>
  </si>
  <si>
    <t xml:space="preserve">0 1008 </t>
  </si>
  <si>
    <t>0 1095</t>
  </si>
  <si>
    <t>Pozostała działalność</t>
  </si>
  <si>
    <t xml:space="preserve">0 10 </t>
  </si>
  <si>
    <t>Ogółem Rolnictwo i Łowiectwo</t>
  </si>
  <si>
    <t>Wydatki bieżące</t>
  </si>
  <si>
    <t>Drogi publiczne gminne</t>
  </si>
  <si>
    <t>Gospodarka gruntami i nieruchomościami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</si>
  <si>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</si>
  <si>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</si>
  <si>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</si>
  <si>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</si>
  <si>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Ochotnicze straże pożarne</t>
  </si>
  <si>
    <t>Obrona cywilna</t>
  </si>
  <si>
    <t>Straż Miejska</t>
  </si>
  <si>
    <t>Rezerwy ogólne i celowe</t>
  </si>
  <si>
    <t>Szkoły podstawowe</t>
  </si>
  <si>
    <t>Gimnazja</t>
  </si>
  <si>
    <t>Dowożenie uczniów do szkół</t>
  </si>
  <si>
    <t>Przeciwdziałanie alkoholizmowi</t>
  </si>
  <si>
    <t>Dodatki mieszkaniowe</t>
  </si>
  <si>
    <t>Ośrodki pomocy społecznej</t>
  </si>
  <si>
    <t>Oczyszczanie miast i wsi</t>
  </si>
  <si>
    <t>Utrzymanie zieleni w miastach i gminach</t>
  </si>
  <si>
    <t>Zasiłki rodzinne , pielęgnacyjne i wychowawcze</t>
  </si>
  <si>
    <t>Oświetlenie ulic , placów i dróg</t>
  </si>
  <si>
    <t>Domy i ośrodki kultury, świetlice i kluby</t>
  </si>
  <si>
    <t>Biblioteki</t>
  </si>
  <si>
    <t>OGÓŁEM WYDATKI</t>
  </si>
  <si>
    <t>Zadania w zakresie kultury fizycznej i sportu</t>
  </si>
  <si>
    <t xml:space="preserve"> </t>
  </si>
  <si>
    <t>zadania własne</t>
  </si>
  <si>
    <t>Usługi opiekuńcze i specjalistyczne usługi opiekuńcze</t>
  </si>
  <si>
    <t>W PODZIALE NA DZIAŁY I ROZDZIAŁY KLASYFIKACJI WYDATKÓW</t>
  </si>
  <si>
    <t>0 10</t>
  </si>
  <si>
    <t>ROLNICTWO I ŁOWIECTWO</t>
  </si>
  <si>
    <t>TRANSPOTR I ŁĄCZNOŚĆ</t>
  </si>
  <si>
    <t>GOSPODARKA MIESZKANIOWA</t>
  </si>
  <si>
    <t>DZIAŁALNOŚĆ USŁUGOWA</t>
  </si>
  <si>
    <t>ADMINISTRACJA PUBLICZNA</t>
  </si>
  <si>
    <t>BEZPIECZEŃSTWO PUBLICZNE I OCHRONA PRZECIWPOŻAROWA</t>
  </si>
  <si>
    <t>URZĘDY NACZELNYCH ORGANÓW WŁADZY PAŃSTWOWEJ,KONTROLI I OCHRONY PRAWA ORAZ SĄDOWNICTWA</t>
  </si>
  <si>
    <t>RÓŻNE ROZLICZENIA</t>
  </si>
  <si>
    <t>OŚWIATA I WYCHOWANIE</t>
  </si>
  <si>
    <t>OCHRONA ZDROWIA</t>
  </si>
  <si>
    <t>OPIEKA SPOŁECZNA</t>
  </si>
  <si>
    <t>EDUKACYJNA OPIEKA WYCHOWAWCZA</t>
  </si>
  <si>
    <t>GOSPODARKA KOMUNALNA I OCHRONA ŚRODOWISKA</t>
  </si>
  <si>
    <t>Obiekty sportowe</t>
  </si>
  <si>
    <t>Wydatki bieżące- Rezerwa ogólna</t>
  </si>
  <si>
    <t>Urzędy naczelnych organów władzy państwowej , kontroli i ochrony prawa</t>
  </si>
  <si>
    <t>KULTURA I OCHRONA DZIEDZICTWA NARODOWEGO</t>
  </si>
  <si>
    <t>KULTURA FIZYCZNA I SPORT</t>
  </si>
  <si>
    <t>OBSŁUGA DŁUGU PUBLICZNEGO</t>
  </si>
  <si>
    <t>Obsługa papierów wartościowych, kredytów i pożyczek jednostek samorządu terytorialnego</t>
  </si>
  <si>
    <t>Wydatki bieżące- obsługa długu</t>
  </si>
  <si>
    <t xml:space="preserve">Wydatki bieżące  :    w tym  ,                  </t>
  </si>
  <si>
    <t>1.wydatki sołectw :  (wg zał. Nr 3)</t>
  </si>
  <si>
    <t>Wydatki bieżące: , w tym</t>
  </si>
  <si>
    <t>1.wynagrodzenia i pochodne od wynagrodzeń:</t>
  </si>
  <si>
    <t xml:space="preserve">2. pozostałe wydatki: </t>
  </si>
  <si>
    <t>3.wydatki sołectw:  (wg zał. Nr 3)</t>
  </si>
  <si>
    <t>Wydatki bieżące: , w tym:</t>
  </si>
  <si>
    <t xml:space="preserve">1. Wynagrodzenia i pochodne od wynagrodzeń:   </t>
  </si>
  <si>
    <t xml:space="preserve">Różne jednostki obsługi gospodarki mieszkaniowej </t>
  </si>
  <si>
    <t>Wydatki bieżące :  , w tym:</t>
  </si>
  <si>
    <t xml:space="preserve">2.pozostałe wydatki : </t>
  </si>
  <si>
    <t>Wydatki bieżące:  , w tym:</t>
  </si>
  <si>
    <t>1. Wydatki sołectw:  ( wg zał. Nr 3)</t>
  </si>
  <si>
    <t xml:space="preserve">Wydatki bieżące:, w tym:     </t>
  </si>
  <si>
    <t>1.wydatki sołectw: ( wg zał. Nr 3)</t>
  </si>
  <si>
    <t>3. wydatki sołectw:  (wg zał. Nr 3)</t>
  </si>
  <si>
    <t>RAZEM 80101</t>
  </si>
  <si>
    <t>Wydatki bieżące, w tym:</t>
  </si>
  <si>
    <t>RAZEM 80104</t>
  </si>
  <si>
    <t xml:space="preserve">1.wynagrodzenia i pochodne od wynagrodzeń:         </t>
  </si>
  <si>
    <t>RAZEM 80110</t>
  </si>
  <si>
    <t>RAZEM 80113</t>
  </si>
  <si>
    <t>1. Wynagrodzenia i pochodne od wynagrodzeń</t>
  </si>
  <si>
    <t>RAZEM 80195</t>
  </si>
  <si>
    <t xml:space="preserve">1. Wynagrodzenia i pochodne od wynagrodzeń    </t>
  </si>
  <si>
    <t xml:space="preserve">2. Pozostałe wydatki </t>
  </si>
  <si>
    <t>RAZEM 85401</t>
  </si>
  <si>
    <t>RAZEM 85314</t>
  </si>
  <si>
    <t>2.Pozostałe wydatki</t>
  </si>
  <si>
    <t>RAZEM 85319</t>
  </si>
  <si>
    <t>RAZEM 85328</t>
  </si>
  <si>
    <t>2. Pozostałe wydatki</t>
  </si>
  <si>
    <t>RAZEM 85395</t>
  </si>
  <si>
    <t>RAZEM 85154</t>
  </si>
  <si>
    <t>RAZEM 75702</t>
  </si>
  <si>
    <t>RAZEM 75022</t>
  </si>
  <si>
    <t>Wydatki bieżące-dotacje</t>
  </si>
  <si>
    <t>RAZEM 92116</t>
  </si>
  <si>
    <t>2. Wydatki sołectw:  (wg zał. Nr 3)</t>
  </si>
  <si>
    <t>RAZEM 92109</t>
  </si>
  <si>
    <t>Wydatki bieżące, w tym</t>
  </si>
  <si>
    <t>RAZEM 01008</t>
  </si>
  <si>
    <t>2.Pozostałe wydatki bieżące</t>
  </si>
  <si>
    <t>RAZEM  01095</t>
  </si>
  <si>
    <t>0 1030</t>
  </si>
  <si>
    <t>Izby Rolnicze</t>
  </si>
  <si>
    <t>RAZEM 01030</t>
  </si>
  <si>
    <t>RAZEM 75023</t>
  </si>
  <si>
    <t>1.Wynagrodzenia i pochodne od wynagrodzeń</t>
  </si>
  <si>
    <t>RAZEM 75095</t>
  </si>
  <si>
    <t>RAZEM 75416</t>
  </si>
  <si>
    <t>RAZEM 85315</t>
  </si>
  <si>
    <t>RAZEM 75414</t>
  </si>
  <si>
    <t>RAZEM 75412</t>
  </si>
  <si>
    <t>RAZEM 92601</t>
  </si>
  <si>
    <t>RAZEM 92605</t>
  </si>
  <si>
    <t xml:space="preserve">Zasiłki i pomoc w naturze oraz składki na ubezpieczenia społeczne </t>
  </si>
  <si>
    <t>RAZEM 75011</t>
  </si>
  <si>
    <t>RAZEM 90004</t>
  </si>
  <si>
    <t>RAZEM 90003</t>
  </si>
  <si>
    <t>RAZEM 90015</t>
  </si>
  <si>
    <t>RAZEM 90095</t>
  </si>
  <si>
    <t>RAZEM 92195</t>
  </si>
  <si>
    <t>RAZEM 60016</t>
  </si>
  <si>
    <t>RAZEM 70004</t>
  </si>
  <si>
    <t>RAZEM 70005</t>
  </si>
  <si>
    <t>RAZEM</t>
  </si>
  <si>
    <t xml:space="preserve">1. Pochodne od wynagrodzeń </t>
  </si>
  <si>
    <t>RAZEM 75101</t>
  </si>
  <si>
    <t>I.Stołówka Miejska</t>
  </si>
  <si>
    <t>II.Wydatki bieżące- świadczenia OPS</t>
  </si>
  <si>
    <t>Składki na ubezpieczenia zdrowotne opłacane za osoby pobierające niektóre świadczenia z pomocy społecznej</t>
  </si>
  <si>
    <t>RAZEM 85313</t>
  </si>
  <si>
    <t>RAZEM 85316</t>
  </si>
  <si>
    <t>Wydatki bieżące , w tym</t>
  </si>
  <si>
    <t>Ogółem Transport i Łączność</t>
  </si>
  <si>
    <t>Ogółem Gospodarka Mieszkaniowa</t>
  </si>
  <si>
    <t>Ogółem Administracja Publiczna</t>
  </si>
  <si>
    <t>Ogółem Bezp.Publiczne i Ochrona Przeciwpoż.</t>
  </si>
  <si>
    <t>Ogółem Obsługa Długu Publicznego</t>
  </si>
  <si>
    <t>Ogółem Różne Rozliczenia</t>
  </si>
  <si>
    <t>Ogółem Oświata i Wychowanie</t>
  </si>
  <si>
    <t>Ogółem Ochrona Zdrowia</t>
  </si>
  <si>
    <t>Ogółem Opieka Społeczna</t>
  </si>
  <si>
    <t>Ogółem Edukacyjna Opieka Wychowawcza</t>
  </si>
  <si>
    <t>Ogółem Kultura i Ochrona Dziedzictwa Narodowego</t>
  </si>
  <si>
    <t>Ogółem Kultura Fizyczna i Sport</t>
  </si>
  <si>
    <t>Ogółem Działalność Usługowa</t>
  </si>
  <si>
    <t>Świetlice szkolne, wydatki bieżące, w tym</t>
  </si>
  <si>
    <t>2. Pozostałe wydatki bieżące</t>
  </si>
  <si>
    <t>Wydatki bieżące:</t>
  </si>
  <si>
    <t xml:space="preserve">2.Pozostałe wydatki </t>
  </si>
  <si>
    <t>Dokształcanie i doskonalenie nauczycieli</t>
  </si>
  <si>
    <t>RAZEM 80146</t>
  </si>
  <si>
    <t>RAZEM 85446</t>
  </si>
  <si>
    <t>Melioracje wodne</t>
  </si>
  <si>
    <t xml:space="preserve">Wydatki majatkowe- budowa hali sport.-widowiskowej </t>
  </si>
  <si>
    <t xml:space="preserve">w tym: </t>
  </si>
  <si>
    <t>zadania zlecone     i powierzone</t>
  </si>
  <si>
    <t>Wydatki majątkowe, w tym</t>
  </si>
  <si>
    <t>0 1010</t>
  </si>
  <si>
    <t>Wydatki majątkowe: w tym:</t>
  </si>
  <si>
    <t>RAZEM 01010</t>
  </si>
  <si>
    <t>Realizacja gminnego programu profilaktyki i rozwiązywania problemów alkoholowych</t>
  </si>
  <si>
    <t>Infrastruktura wodociągowa i sanitacyjna wsi</t>
  </si>
  <si>
    <t>Załącznik nr 2, do uchwały nr ............</t>
  </si>
  <si>
    <t>Rady Miejskiej w Wołczynie, z dnia ..............</t>
  </si>
  <si>
    <t>WYDATKI BUDŻETOWE GMINY NA ROK 2004</t>
  </si>
  <si>
    <t>Przewidywane wykonanie w 2003r.</t>
  </si>
  <si>
    <t>Plan na 2004r.</t>
  </si>
  <si>
    <t>% (5:4)</t>
  </si>
  <si>
    <t>Pobór podatków , opłat i niepodatkowych należności budżetowych</t>
  </si>
  <si>
    <t>RAZEM 75647</t>
  </si>
  <si>
    <t>Przedszkola</t>
  </si>
  <si>
    <t>Domy Pomocy Społecznej</t>
  </si>
  <si>
    <t>RAZEM 85202</t>
  </si>
  <si>
    <t>1.wynagrodzenia i pochodne od wynagrodzeń</t>
  </si>
  <si>
    <t>2. Pozostałe wydatki biezące</t>
  </si>
  <si>
    <t>1. Wydatki sołectw: (wg zał. Nr 3)</t>
  </si>
  <si>
    <t>2.Budowa sieci kanalizacji sanitarnej w Gierałcicach</t>
  </si>
  <si>
    <t>3.Budowa tranzytowej sisci kanalizacji sanitarnej z Wierzbicy Górnej do Wołczyna z przyłączami</t>
  </si>
  <si>
    <t>1. Rozdział sieci wodociągowej w Rożnowie</t>
  </si>
  <si>
    <t>4.Budowa sieci wodociągowej Wołczyn- Ligota Mała</t>
  </si>
  <si>
    <t>Wydatki bieżące ( składka na ZGŚO-7200, diety sołtysów za udział w sesji- 15000, promocja-15000)</t>
  </si>
  <si>
    <t>I. Pozostałe wydatki - ZFŚS nauczycieli emerytów i ren.</t>
  </si>
  <si>
    <t>Wydatki biezące, w tym</t>
  </si>
  <si>
    <t>2.Pozostałe wydatki biezące</t>
  </si>
  <si>
    <t>Wydatki majatkowe- Oświetlenie uliczne w miejscowościach- Gierałcice Małe, Świniary Małe, Wierzbica Dolna</t>
  </si>
  <si>
    <t>3. Pozostałe wydatki:</t>
  </si>
  <si>
    <t>2.Dotacje:Gminne Zrzeszenie LZS-28.000, KS Polonia-8.000</t>
  </si>
  <si>
    <t>2.Modernizacja i przebudowa zabytkowego parku w Wołczynie</t>
  </si>
  <si>
    <t>2. pozostałe: (bieżące utrzymanie dróg- 10.000  )</t>
  </si>
  <si>
    <t>Wydatki majatkowe: E-urząd dla mieszkańca</t>
  </si>
  <si>
    <t>II.Nagrody dla uczniów</t>
  </si>
  <si>
    <t>III. Wydatki na pomoc zdrowotna dla nauczycieli</t>
  </si>
  <si>
    <t>1. Dotacje:Gminne Zrzeszenie LZS-18.000, MKS "Polonia"- 2.000, KS "Jutrzenka"-1.000, Stowarzyszenie Pomocy Rodzonie "Przystań"-90.000 zł</t>
  </si>
  <si>
    <t>1.Budowa cmentarza komunalnego w Wołczynie</t>
  </si>
  <si>
    <t>Wydatki majatkowe- zakup komputera i oprogramowania dla Gminnego Zespołu Reagowania</t>
  </si>
  <si>
    <t xml:space="preserve">Ogółem </t>
  </si>
  <si>
    <t>Ogółem</t>
  </si>
  <si>
    <t>DOCHODY OD OSÓB PR. OD OSÓB FIZ.I OD INNYCH JED.NIEPOSIADAJĄCYCH OSO. PRAWNEJ ORAZ WYDATKI ZWIĄZANE Z ICH POBOREM</t>
  </si>
  <si>
    <t>Ogółem Gospodarka Komunalna i Ochrona Śr.</t>
  </si>
  <si>
    <t>2. pozostałe wydatki bieżące, (utrzymanie ptrzystanków-900, wyłapywanie psów-2.000, usługi kominiarskie-500)</t>
  </si>
  <si>
    <t xml:space="preserve">1.dotacje Dom Kultury-300.000zł,świetlice i kluby-30000zł                                                                               </t>
  </si>
  <si>
    <t>2. Pozostałe wydatki na utrzymanie hali</t>
  </si>
  <si>
    <t>I. Uruchomienie hali sportowo-widowiskowej</t>
  </si>
  <si>
    <t>II.Pozostałe obiekty sportowe</t>
  </si>
  <si>
    <t>1. Wydatki sołectw (wg załącznika nr 3)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</si>
</sst>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00\ _z_ł_-;\-* #,##0.000\ _z_ł_-;_-* &quot;-&quot;??\ _z_ł_-;_-@_-"/>
    <numFmt numFmtId="166" formatCode="_-* #,##0.0\ &quot;zł&quot;_-;\-* #,##0.0\ &quot;zł&quot;_-;_-* &quot;-&quot;??\ &quot;zł&quot;_-;_-@_-"/>
  </numFmts>
  <fonts count="12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Narrow"/>
      <family val="2"/>
    </font>
    <font>
      <sz val="10"/>
      <name val="Book Antiqua"/>
      <family val="1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Book Antiqua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1" xfId="19" applyBorder="1" applyAlignment="1">
      <alignment/>
    </xf>
    <xf numFmtId="0" fontId="0" fillId="0" borderId="1" xfId="0" applyBorder="1" applyAlignment="1">
      <alignment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Border="1" applyAlignment="1">
      <alignment vertical="top"/>
    </xf>
    <xf numFmtId="0" fontId="0" fillId="0" borderId="8" xfId="0" applyBorder="1" applyAlignment="1">
      <alignment wrapText="1"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2" xfId="0" applyFont="1" applyBorder="1" applyAlignment="1">
      <alignment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/>
    </xf>
    <xf numFmtId="0" fontId="1" fillId="0" borderId="6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wrapText="1"/>
    </xf>
    <xf numFmtId="0" fontId="1" fillId="0" borderId="6" xfId="0" applyFont="1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8" fillId="0" borderId="5" xfId="0" applyFont="1" applyBorder="1" applyAlignment="1">
      <alignment wrapText="1"/>
    </xf>
    <xf numFmtId="0" fontId="0" fillId="0" borderId="10" xfId="0" applyBorder="1" applyAlignment="1">
      <alignment horizontal="center"/>
    </xf>
    <xf numFmtId="9" fontId="0" fillId="0" borderId="10" xfId="19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0" fillId="0" borderId="3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9" fontId="0" fillId="0" borderId="1" xfId="19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9" fontId="0" fillId="0" borderId="4" xfId="19" applyBorder="1" applyAlignment="1">
      <alignment/>
    </xf>
    <xf numFmtId="0" fontId="2" fillId="0" borderId="0" xfId="0" applyFont="1" applyBorder="1" applyAlignment="1">
      <alignment wrapText="1"/>
    </xf>
    <xf numFmtId="9" fontId="0" fillId="0" borderId="0" xfId="19" applyBorder="1" applyAlignment="1">
      <alignment/>
    </xf>
    <xf numFmtId="9" fontId="0" fillId="0" borderId="11" xfId="19" applyBorder="1" applyAlignment="1">
      <alignment/>
    </xf>
    <xf numFmtId="0" fontId="9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tabSelected="1" view="pageBreakPreview" zoomScale="60" workbookViewId="0" topLeftCell="A171">
      <selection activeCell="C186" sqref="C186"/>
    </sheetView>
  </sheetViews>
  <sheetFormatPr defaultColWidth="9.00390625" defaultRowHeight="12.75"/>
  <cols>
    <col min="1" max="1" width="6.125" style="0" bestFit="1" customWidth="1"/>
    <col min="2" max="2" width="7.875" style="0" bestFit="1" customWidth="1"/>
    <col min="3" max="3" width="47.25390625" style="0" customWidth="1"/>
    <col min="4" max="4" width="13.875" style="0" customWidth="1"/>
    <col min="5" max="5" width="13.125" style="0" bestFit="1" customWidth="1"/>
    <col min="6" max="6" width="12.25390625" style="0" customWidth="1"/>
    <col min="7" max="7" width="12.375" style="0" customWidth="1"/>
    <col min="8" max="8" width="9.375" style="0" bestFit="1" customWidth="1"/>
  </cols>
  <sheetData>
    <row r="1" ht="12.75">
      <c r="E1" s="23" t="s">
        <v>164</v>
      </c>
    </row>
    <row r="2" ht="12.75">
      <c r="E2" s="23" t="s">
        <v>165</v>
      </c>
    </row>
    <row r="3" spans="3:5" ht="12.75">
      <c r="C3" s="52" t="s">
        <v>166</v>
      </c>
      <c r="D3" s="52"/>
      <c r="E3" s="23"/>
    </row>
    <row r="4" spans="3:4" ht="14.25" customHeight="1">
      <c r="C4" s="56" t="s">
        <v>36</v>
      </c>
      <c r="D4" s="56"/>
    </row>
    <row r="5" spans="3:4" ht="14.25" customHeight="1">
      <c r="C5" s="56"/>
      <c r="D5" s="56"/>
    </row>
    <row r="6" spans="1:8" ht="14.25" customHeight="1">
      <c r="A6" s="136" t="s">
        <v>0</v>
      </c>
      <c r="B6" s="136" t="s">
        <v>1</v>
      </c>
      <c r="C6" s="136" t="s">
        <v>2</v>
      </c>
      <c r="D6" s="138" t="s">
        <v>167</v>
      </c>
      <c r="E6" s="136" t="s">
        <v>168</v>
      </c>
      <c r="F6" s="136" t="s">
        <v>156</v>
      </c>
      <c r="G6" s="136"/>
      <c r="H6" s="134" t="s">
        <v>169</v>
      </c>
    </row>
    <row r="7" spans="1:8" ht="24" customHeight="1">
      <c r="A7" s="137"/>
      <c r="B7" s="137"/>
      <c r="C7" s="137"/>
      <c r="D7" s="139"/>
      <c r="E7" s="137"/>
      <c r="F7" s="54" t="s">
        <v>34</v>
      </c>
      <c r="G7" s="54" t="s">
        <v>157</v>
      </c>
      <c r="H7" s="135"/>
    </row>
    <row r="8" spans="1:8" ht="12.75">
      <c r="A8" s="7">
        <v>1</v>
      </c>
      <c r="B8" s="2">
        <v>2</v>
      </c>
      <c r="C8" s="8">
        <v>3</v>
      </c>
      <c r="D8" s="2">
        <v>4</v>
      </c>
      <c r="E8" s="98">
        <v>5</v>
      </c>
      <c r="F8" s="2">
        <v>7</v>
      </c>
      <c r="G8" s="7">
        <v>8</v>
      </c>
      <c r="H8" s="1">
        <v>9</v>
      </c>
    </row>
    <row r="9" spans="1:8" ht="12.75">
      <c r="A9" s="7" t="s">
        <v>37</v>
      </c>
      <c r="B9" s="8"/>
      <c r="C9" s="55" t="s">
        <v>38</v>
      </c>
      <c r="D9" s="104"/>
      <c r="E9" s="98"/>
      <c r="F9" s="2"/>
      <c r="G9" s="7"/>
      <c r="H9" s="1"/>
    </row>
    <row r="10" spans="1:8" ht="12.75">
      <c r="A10" s="4" t="s">
        <v>33</v>
      </c>
      <c r="B10" s="4" t="s">
        <v>3</v>
      </c>
      <c r="C10" s="16" t="s">
        <v>154</v>
      </c>
      <c r="D10" s="18"/>
      <c r="E10" s="30"/>
      <c r="F10" s="1"/>
      <c r="G10" s="9"/>
      <c r="H10" s="1"/>
    </row>
    <row r="11" spans="1:8" ht="12.75">
      <c r="A11" s="4"/>
      <c r="B11" s="4"/>
      <c r="C11" s="9" t="s">
        <v>99</v>
      </c>
      <c r="D11" s="1"/>
      <c r="E11" s="99"/>
      <c r="F11" s="1"/>
      <c r="G11" s="1"/>
      <c r="H11" s="1"/>
    </row>
    <row r="12" spans="1:8" ht="12.75">
      <c r="A12" s="14"/>
      <c r="B12" s="4"/>
      <c r="C12" s="42" t="s">
        <v>177</v>
      </c>
      <c r="D12" s="38"/>
      <c r="E12" s="30">
        <v>1000</v>
      </c>
      <c r="F12" s="5">
        <v>1000</v>
      </c>
      <c r="G12" s="15"/>
      <c r="H12" s="11"/>
    </row>
    <row r="13" spans="1:8" ht="12.75">
      <c r="A13" s="4"/>
      <c r="B13" s="5"/>
      <c r="C13" s="10" t="s">
        <v>100</v>
      </c>
      <c r="D13" s="1">
        <f>SUM(D12:D12)</f>
        <v>0</v>
      </c>
      <c r="E13" s="30">
        <f>SUM(E12:E12)</f>
        <v>1000</v>
      </c>
      <c r="F13" s="5">
        <f>SUM(F12:F12)</f>
        <v>1000</v>
      </c>
      <c r="G13" s="15">
        <f>SUM(G12:G12)</f>
        <v>0</v>
      </c>
      <c r="H13" s="11"/>
    </row>
    <row r="14" spans="1:8" ht="12.75">
      <c r="A14" s="4"/>
      <c r="B14" s="4" t="s">
        <v>159</v>
      </c>
      <c r="C14" s="53" t="s">
        <v>163</v>
      </c>
      <c r="D14" s="39"/>
      <c r="E14" s="30"/>
      <c r="F14" s="5"/>
      <c r="G14" s="15"/>
      <c r="H14" s="11"/>
    </row>
    <row r="15" spans="1:8" ht="12.75">
      <c r="A15" s="4"/>
      <c r="B15" s="4"/>
      <c r="C15" s="10" t="s">
        <v>160</v>
      </c>
      <c r="D15" s="38"/>
      <c r="E15" s="30"/>
      <c r="F15" s="5"/>
      <c r="G15" s="15"/>
      <c r="H15" s="11"/>
    </row>
    <row r="16" spans="1:8" ht="12.75">
      <c r="A16" s="4"/>
      <c r="B16" s="4"/>
      <c r="C16" s="95" t="s">
        <v>180</v>
      </c>
      <c r="D16" s="29">
        <v>94000</v>
      </c>
      <c r="E16" s="30">
        <v>54435</v>
      </c>
      <c r="F16" s="30">
        <v>54435</v>
      </c>
      <c r="G16" s="15"/>
      <c r="H16" s="11">
        <f aca="true" t="shared" si="0" ref="H16:H60">E16/D16</f>
        <v>0.579095744680851</v>
      </c>
    </row>
    <row r="17" spans="1:8" ht="12.75">
      <c r="A17" s="4"/>
      <c r="B17" s="4"/>
      <c r="C17" s="95" t="s">
        <v>178</v>
      </c>
      <c r="D17" s="29">
        <v>42000</v>
      </c>
      <c r="E17" s="30">
        <v>248000</v>
      </c>
      <c r="F17" s="117">
        <v>248000</v>
      </c>
      <c r="G17" s="15"/>
      <c r="H17" s="11"/>
    </row>
    <row r="18" spans="1:8" ht="25.5">
      <c r="A18" s="4"/>
      <c r="B18" s="4"/>
      <c r="C18" s="95" t="s">
        <v>179</v>
      </c>
      <c r="D18" s="29">
        <v>31000</v>
      </c>
      <c r="E18" s="30">
        <v>1623680</v>
      </c>
      <c r="F18" s="117">
        <v>1623680</v>
      </c>
      <c r="G18" s="15"/>
      <c r="H18" s="11"/>
    </row>
    <row r="19" spans="1:8" ht="12.75">
      <c r="A19" s="4"/>
      <c r="B19" s="4"/>
      <c r="C19" s="10" t="s">
        <v>181</v>
      </c>
      <c r="D19" s="38">
        <v>90000</v>
      </c>
      <c r="E19" s="30">
        <v>40000</v>
      </c>
      <c r="F19" s="5">
        <v>40000</v>
      </c>
      <c r="G19" s="15"/>
      <c r="H19" s="11">
        <f t="shared" si="0"/>
        <v>0.4444444444444444</v>
      </c>
    </row>
    <row r="20" spans="1:8" ht="12.75">
      <c r="A20" s="4"/>
      <c r="B20" s="5"/>
      <c r="C20" s="10" t="s">
        <v>161</v>
      </c>
      <c r="D20" s="1">
        <f>SUM(D16:D19)</f>
        <v>257000</v>
      </c>
      <c r="E20" s="30">
        <f>SUM(E16:E19)</f>
        <v>1966115</v>
      </c>
      <c r="F20" s="5">
        <f>SUM(F16:F19)</f>
        <v>1966115</v>
      </c>
      <c r="G20" s="15"/>
      <c r="H20" s="11">
        <f t="shared" si="0"/>
        <v>7.650252918287938</v>
      </c>
    </row>
    <row r="21" spans="1:8" ht="12.75">
      <c r="A21" s="4"/>
      <c r="B21" s="4" t="s">
        <v>103</v>
      </c>
      <c r="C21" s="53" t="s">
        <v>104</v>
      </c>
      <c r="D21" s="39"/>
      <c r="E21" s="30"/>
      <c r="F21" s="5"/>
      <c r="G21" s="15"/>
      <c r="H21" s="11"/>
    </row>
    <row r="22" spans="1:8" ht="12.75">
      <c r="A22" s="4"/>
      <c r="B22" s="4"/>
      <c r="C22" s="10" t="s">
        <v>8</v>
      </c>
      <c r="D22" s="38">
        <v>20000</v>
      </c>
      <c r="E22" s="30">
        <v>21000</v>
      </c>
      <c r="F22" s="5">
        <v>21000</v>
      </c>
      <c r="G22" s="15"/>
      <c r="H22" s="11">
        <f t="shared" si="0"/>
        <v>1.05</v>
      </c>
    </row>
    <row r="23" spans="1:8" ht="12.75">
      <c r="A23" s="4"/>
      <c r="B23" s="4"/>
      <c r="C23" s="10" t="s">
        <v>105</v>
      </c>
      <c r="D23" s="1">
        <f>SUM(D22)</f>
        <v>20000</v>
      </c>
      <c r="E23" s="30">
        <f>SUM(E22)</f>
        <v>21000</v>
      </c>
      <c r="F23" s="5">
        <f>SUM(F22)</f>
        <v>21000</v>
      </c>
      <c r="G23" s="15"/>
      <c r="H23" s="11">
        <f t="shared" si="0"/>
        <v>1.05</v>
      </c>
    </row>
    <row r="24" spans="1:8" ht="12.75">
      <c r="A24" s="4"/>
      <c r="B24" s="3" t="s">
        <v>4</v>
      </c>
      <c r="C24" s="16" t="s">
        <v>5</v>
      </c>
      <c r="D24" s="18"/>
      <c r="E24" s="30"/>
      <c r="F24" s="1"/>
      <c r="G24" s="1"/>
      <c r="H24" s="11"/>
    </row>
    <row r="25" spans="1:8" ht="12.75">
      <c r="A25" s="4"/>
      <c r="B25" s="4"/>
      <c r="C25" s="44" t="s">
        <v>8</v>
      </c>
      <c r="D25" s="38">
        <v>1000</v>
      </c>
      <c r="E25" s="30">
        <v>1000</v>
      </c>
      <c r="F25" s="1">
        <v>1000</v>
      </c>
      <c r="G25" s="9"/>
      <c r="H25" s="11">
        <f t="shared" si="0"/>
        <v>1</v>
      </c>
    </row>
    <row r="26" spans="1:8" ht="12.75">
      <c r="A26" s="4"/>
      <c r="B26" s="4"/>
      <c r="C26" s="44" t="s">
        <v>102</v>
      </c>
      <c r="D26" s="1">
        <f>SUM(D25:D25)</f>
        <v>1000</v>
      </c>
      <c r="E26" s="30">
        <f>SUM(E25:E25)</f>
        <v>1000</v>
      </c>
      <c r="F26" s="1">
        <f>SUM(F25:F25)</f>
        <v>1000</v>
      </c>
      <c r="G26" s="9"/>
      <c r="H26" s="11">
        <f t="shared" si="0"/>
        <v>1</v>
      </c>
    </row>
    <row r="27" spans="1:8" ht="12.75">
      <c r="A27" s="20" t="s">
        <v>6</v>
      </c>
      <c r="B27" s="20"/>
      <c r="C27" s="22" t="s">
        <v>7</v>
      </c>
      <c r="D27" s="20">
        <f>SUM(D26,D23,D20,D13)</f>
        <v>278000</v>
      </c>
      <c r="E27" s="41">
        <f>SUM(E26,E23,E20,E13)</f>
        <v>1989115</v>
      </c>
      <c r="F27" s="20">
        <f>SUM(F26,F23,F20,F13)</f>
        <v>1989115</v>
      </c>
      <c r="G27" s="19">
        <f>SUM(G13)</f>
        <v>0</v>
      </c>
      <c r="H27" s="11">
        <f t="shared" si="0"/>
        <v>7.155089928057554</v>
      </c>
    </row>
    <row r="28" spans="1:8" ht="12.75">
      <c r="A28" s="24">
        <v>600</v>
      </c>
      <c r="B28" s="22"/>
      <c r="C28" s="68" t="s">
        <v>39</v>
      </c>
      <c r="D28" s="105"/>
      <c r="E28" s="30"/>
      <c r="F28" s="20"/>
      <c r="G28" s="1"/>
      <c r="H28" s="11"/>
    </row>
    <row r="29" spans="1:8" ht="12.75">
      <c r="A29" s="3" t="s">
        <v>33</v>
      </c>
      <c r="B29" s="4">
        <v>60016</v>
      </c>
      <c r="C29" s="67" t="s">
        <v>9</v>
      </c>
      <c r="D29" s="17"/>
      <c r="E29" s="30"/>
      <c r="F29" s="1"/>
      <c r="G29" s="1"/>
      <c r="H29" s="11"/>
    </row>
    <row r="30" spans="1:8" ht="12.75">
      <c r="A30" s="4"/>
      <c r="B30" s="4"/>
      <c r="C30" s="69" t="s">
        <v>59</v>
      </c>
      <c r="D30" s="12"/>
      <c r="E30" s="30"/>
      <c r="F30" s="33"/>
      <c r="G30" s="1"/>
      <c r="H30" s="11"/>
    </row>
    <row r="31" spans="1:8" ht="12.75">
      <c r="A31" s="4"/>
      <c r="B31" s="14"/>
      <c r="C31" s="34" t="s">
        <v>60</v>
      </c>
      <c r="D31" s="12"/>
      <c r="E31" s="30">
        <v>3400</v>
      </c>
      <c r="F31" s="33">
        <v>3400</v>
      </c>
      <c r="G31" s="30"/>
      <c r="H31" s="11"/>
    </row>
    <row r="32" spans="1:8" ht="12.75">
      <c r="A32" s="4"/>
      <c r="B32" s="14"/>
      <c r="C32" s="69" t="s">
        <v>190</v>
      </c>
      <c r="D32" s="12">
        <v>90000</v>
      </c>
      <c r="E32" s="30">
        <v>10000</v>
      </c>
      <c r="F32" s="13">
        <v>10000</v>
      </c>
      <c r="G32" s="1"/>
      <c r="H32" s="11">
        <f t="shared" si="0"/>
        <v>0.1111111111111111</v>
      </c>
    </row>
    <row r="33" spans="1:8" ht="12.75">
      <c r="A33" s="4"/>
      <c r="B33" s="14"/>
      <c r="C33" s="69" t="s">
        <v>122</v>
      </c>
      <c r="D33" s="33">
        <f>SUM(D31:D32)</f>
        <v>90000</v>
      </c>
      <c r="E33" s="33">
        <f>SUM(E31:E32)</f>
        <v>13400</v>
      </c>
      <c r="F33" s="43">
        <f>SUM(F31:F32)</f>
        <v>13400</v>
      </c>
      <c r="G33" s="1"/>
      <c r="H33" s="11">
        <f t="shared" si="0"/>
        <v>0.14888888888888888</v>
      </c>
    </row>
    <row r="34" spans="1:8" ht="12.75">
      <c r="A34" s="20">
        <v>600</v>
      </c>
      <c r="B34" s="20"/>
      <c r="C34" s="70" t="s">
        <v>134</v>
      </c>
      <c r="D34" s="20">
        <f>SUM(D33)</f>
        <v>90000</v>
      </c>
      <c r="E34" s="20">
        <f>SUM(E33)</f>
        <v>13400</v>
      </c>
      <c r="F34" s="20">
        <f>SUM(F33)</f>
        <v>13400</v>
      </c>
      <c r="G34" s="1"/>
      <c r="H34" s="11">
        <f t="shared" si="0"/>
        <v>0.14888888888888888</v>
      </c>
    </row>
    <row r="35" spans="1:8" ht="12.75">
      <c r="A35" s="24">
        <v>700</v>
      </c>
      <c r="B35" s="22"/>
      <c r="C35" s="71" t="s">
        <v>40</v>
      </c>
      <c r="D35" s="105"/>
      <c r="E35" s="30"/>
      <c r="F35" s="21"/>
      <c r="G35" s="5"/>
      <c r="H35" s="11"/>
    </row>
    <row r="36" spans="1:8" ht="12.75">
      <c r="A36" s="3" t="s">
        <v>33</v>
      </c>
      <c r="B36" s="4">
        <v>70004</v>
      </c>
      <c r="C36" s="67" t="s">
        <v>67</v>
      </c>
      <c r="D36" s="17"/>
      <c r="E36" s="30"/>
      <c r="F36" s="1"/>
      <c r="G36" s="1"/>
      <c r="H36" s="11"/>
    </row>
    <row r="37" spans="1:8" ht="12.75">
      <c r="A37" s="4"/>
      <c r="B37" s="4"/>
      <c r="C37" s="69" t="s">
        <v>8</v>
      </c>
      <c r="D37" s="12">
        <v>43000</v>
      </c>
      <c r="E37" s="30">
        <v>10000</v>
      </c>
      <c r="F37" s="1">
        <v>10000</v>
      </c>
      <c r="G37" s="1"/>
      <c r="H37" s="11">
        <f t="shared" si="0"/>
        <v>0.23255813953488372</v>
      </c>
    </row>
    <row r="38" spans="1:8" ht="12.75">
      <c r="A38" s="14"/>
      <c r="B38" s="5"/>
      <c r="C38" s="72" t="s">
        <v>123</v>
      </c>
      <c r="D38" s="1">
        <f>SUM(D37)</f>
        <v>43000</v>
      </c>
      <c r="E38" s="1">
        <f>SUM(E37)</f>
        <v>10000</v>
      </c>
      <c r="F38" s="1">
        <f>SUM(F37)</f>
        <v>10000</v>
      </c>
      <c r="G38" s="1"/>
      <c r="H38" s="11">
        <f t="shared" si="0"/>
        <v>0.23255813953488372</v>
      </c>
    </row>
    <row r="39" spans="1:8" ht="12.75">
      <c r="A39" s="4"/>
      <c r="B39" s="4">
        <v>70005</v>
      </c>
      <c r="C39" s="67" t="s">
        <v>10</v>
      </c>
      <c r="D39" s="17"/>
      <c r="E39" s="1"/>
      <c r="F39" s="1"/>
      <c r="G39" s="1"/>
      <c r="H39" s="11"/>
    </row>
    <row r="40" spans="1:8" ht="12.75">
      <c r="A40" s="4"/>
      <c r="B40" s="4"/>
      <c r="C40" s="73" t="s">
        <v>8</v>
      </c>
      <c r="D40" s="12">
        <v>27000</v>
      </c>
      <c r="E40" s="1">
        <v>30000</v>
      </c>
      <c r="F40" s="1">
        <v>30000</v>
      </c>
      <c r="G40" s="1"/>
      <c r="H40" s="11">
        <f t="shared" si="0"/>
        <v>1.1111111111111112</v>
      </c>
    </row>
    <row r="41" spans="1:8" ht="12.75">
      <c r="A41" s="4"/>
      <c r="B41" s="4"/>
      <c r="C41" s="74" t="s">
        <v>124</v>
      </c>
      <c r="D41" s="1">
        <f>SUM(D40)</f>
        <v>27000</v>
      </c>
      <c r="E41" s="1">
        <f>SUM(E40)</f>
        <v>30000</v>
      </c>
      <c r="F41" s="1">
        <f>SUM(F40)</f>
        <v>30000</v>
      </c>
      <c r="G41" s="1"/>
      <c r="H41" s="11">
        <f t="shared" si="0"/>
        <v>1.1111111111111112</v>
      </c>
    </row>
    <row r="42" spans="1:8" ht="12.75">
      <c r="A42" s="20">
        <v>700</v>
      </c>
      <c r="B42" s="20"/>
      <c r="C42" s="65" t="s">
        <v>135</v>
      </c>
      <c r="D42" s="20">
        <f>SUM(D41,D38)</f>
        <v>70000</v>
      </c>
      <c r="E42" s="20">
        <f>SUM(E41,E38)</f>
        <v>40000</v>
      </c>
      <c r="F42" s="20">
        <f>SUM(F41,F38)</f>
        <v>40000</v>
      </c>
      <c r="G42" s="1"/>
      <c r="H42" s="11">
        <f t="shared" si="0"/>
        <v>0.5714285714285714</v>
      </c>
    </row>
    <row r="43" spans="1:8" ht="13.5">
      <c r="A43" s="24">
        <v>710</v>
      </c>
      <c r="B43" s="22"/>
      <c r="C43" s="75" t="s">
        <v>41</v>
      </c>
      <c r="D43" s="106"/>
      <c r="E43" s="20"/>
      <c r="F43" s="20"/>
      <c r="G43" s="1"/>
      <c r="H43" s="11"/>
    </row>
    <row r="44" spans="1:8" ht="12.75">
      <c r="A44" s="3" t="s">
        <v>33</v>
      </c>
      <c r="B44" s="4">
        <v>71004</v>
      </c>
      <c r="C44" s="67" t="s">
        <v>11</v>
      </c>
      <c r="D44" s="17"/>
      <c r="E44" s="1"/>
      <c r="F44" s="1"/>
      <c r="G44" s="1"/>
      <c r="H44" s="11"/>
    </row>
    <row r="45" spans="1:8" ht="12.75">
      <c r="A45" s="4"/>
      <c r="B45" s="4"/>
      <c r="C45" s="73" t="s">
        <v>8</v>
      </c>
      <c r="D45" s="12">
        <v>10000</v>
      </c>
      <c r="E45" s="1">
        <v>10000</v>
      </c>
      <c r="F45" s="1">
        <v>10000</v>
      </c>
      <c r="G45" s="1"/>
      <c r="H45" s="11">
        <f t="shared" si="0"/>
        <v>1</v>
      </c>
    </row>
    <row r="46" spans="1:8" ht="12.75">
      <c r="A46" s="4"/>
      <c r="B46" s="4"/>
      <c r="C46" s="74" t="s">
        <v>125</v>
      </c>
      <c r="D46" s="1">
        <f aca="true" t="shared" si="1" ref="D46:F47">SUM(D45)</f>
        <v>10000</v>
      </c>
      <c r="E46" s="1">
        <f t="shared" si="1"/>
        <v>10000</v>
      </c>
      <c r="F46" s="1">
        <f t="shared" si="1"/>
        <v>10000</v>
      </c>
      <c r="G46" s="1"/>
      <c r="H46" s="11">
        <f t="shared" si="0"/>
        <v>1</v>
      </c>
    </row>
    <row r="47" spans="1:8" ht="12.75">
      <c r="A47" s="20">
        <v>710</v>
      </c>
      <c r="B47" s="20"/>
      <c r="C47" s="65" t="s">
        <v>146</v>
      </c>
      <c r="D47" s="20">
        <f t="shared" si="1"/>
        <v>10000</v>
      </c>
      <c r="E47" s="20">
        <f t="shared" si="1"/>
        <v>10000</v>
      </c>
      <c r="F47" s="20">
        <f t="shared" si="1"/>
        <v>10000</v>
      </c>
      <c r="G47" s="1"/>
      <c r="H47" s="11">
        <f t="shared" si="0"/>
        <v>1</v>
      </c>
    </row>
    <row r="48" spans="1:8" ht="12.75">
      <c r="A48" s="24">
        <v>750</v>
      </c>
      <c r="B48" s="22"/>
      <c r="C48" s="68" t="s">
        <v>42</v>
      </c>
      <c r="D48" s="105"/>
      <c r="E48" s="1"/>
      <c r="F48" s="20"/>
      <c r="G48" s="1"/>
      <c r="H48" s="11"/>
    </row>
    <row r="49" spans="1:8" ht="12.75">
      <c r="A49" s="3" t="s">
        <v>33</v>
      </c>
      <c r="B49" s="4">
        <v>75011</v>
      </c>
      <c r="C49" s="16" t="s">
        <v>12</v>
      </c>
      <c r="D49" s="18"/>
      <c r="E49" s="30"/>
      <c r="F49" s="1"/>
      <c r="G49" s="1"/>
      <c r="H49" s="11"/>
    </row>
    <row r="50" spans="1:8" ht="12.75">
      <c r="A50" s="4"/>
      <c r="B50" s="4"/>
      <c r="C50" s="73" t="s">
        <v>76</v>
      </c>
      <c r="D50" s="12"/>
      <c r="E50" s="30"/>
      <c r="F50" s="1"/>
      <c r="G50" s="1"/>
      <c r="H50" s="11"/>
    </row>
    <row r="51" spans="1:8" ht="12.75">
      <c r="A51" s="4"/>
      <c r="B51" s="4"/>
      <c r="C51" s="69" t="s">
        <v>81</v>
      </c>
      <c r="D51" s="12">
        <v>88384</v>
      </c>
      <c r="E51" s="30">
        <v>90507</v>
      </c>
      <c r="F51" s="1"/>
      <c r="G51" s="1">
        <v>90507</v>
      </c>
      <c r="H51" s="11">
        <f t="shared" si="0"/>
        <v>1.0240201846488053</v>
      </c>
    </row>
    <row r="52" spans="1:8" ht="12.75">
      <c r="A52" s="14"/>
      <c r="B52" s="5"/>
      <c r="C52" s="42" t="s">
        <v>116</v>
      </c>
      <c r="D52" s="1">
        <f>SUM(D51)</f>
        <v>88384</v>
      </c>
      <c r="E52" s="30">
        <f>SUM(E51)</f>
        <v>90507</v>
      </c>
      <c r="F52" s="1"/>
      <c r="G52" s="1">
        <f>SUM(G51)</f>
        <v>90507</v>
      </c>
      <c r="H52" s="11">
        <f t="shared" si="0"/>
        <v>1.0240201846488053</v>
      </c>
    </row>
    <row r="53" spans="1:8" ht="12.75">
      <c r="A53" s="4"/>
      <c r="B53" s="4">
        <v>75022</v>
      </c>
      <c r="C53" s="67" t="s">
        <v>13</v>
      </c>
      <c r="D53" s="17"/>
      <c r="E53" s="30"/>
      <c r="F53" s="1"/>
      <c r="G53" s="1"/>
      <c r="H53" s="11"/>
    </row>
    <row r="54" spans="1:8" ht="12.75">
      <c r="A54" s="4"/>
      <c r="B54" s="4"/>
      <c r="C54" s="73" t="s">
        <v>8</v>
      </c>
      <c r="D54" s="12">
        <v>53175</v>
      </c>
      <c r="E54" s="30">
        <v>64000</v>
      </c>
      <c r="F54" s="1">
        <v>64000</v>
      </c>
      <c r="G54" s="1"/>
      <c r="H54" s="11">
        <f t="shared" si="0"/>
        <v>1.2035731076633756</v>
      </c>
    </row>
    <row r="55" spans="1:8" ht="12.75">
      <c r="A55" s="4"/>
      <c r="B55" s="4"/>
      <c r="C55" s="73" t="s">
        <v>94</v>
      </c>
      <c r="D55" s="1">
        <f>SUM(D54)</f>
        <v>53175</v>
      </c>
      <c r="E55" s="30">
        <f>SUM(E54)</f>
        <v>64000</v>
      </c>
      <c r="F55" s="1">
        <f>SUM(F54)</f>
        <v>64000</v>
      </c>
      <c r="G55" s="1"/>
      <c r="H55" s="11">
        <f t="shared" si="0"/>
        <v>1.2035731076633756</v>
      </c>
    </row>
    <row r="56" spans="1:8" ht="12.75">
      <c r="A56" s="4"/>
      <c r="B56" s="3">
        <v>75023</v>
      </c>
      <c r="C56" s="67" t="s">
        <v>14</v>
      </c>
      <c r="D56" s="17"/>
      <c r="E56" s="30"/>
      <c r="F56" s="1"/>
      <c r="G56" s="1"/>
      <c r="H56" s="11"/>
    </row>
    <row r="57" spans="1:8" ht="12.75">
      <c r="A57" s="4"/>
      <c r="B57" s="4"/>
      <c r="C57" s="73" t="s">
        <v>99</v>
      </c>
      <c r="D57" s="12"/>
      <c r="E57" s="30"/>
      <c r="F57" s="1"/>
      <c r="G57" s="1"/>
      <c r="H57" s="11"/>
    </row>
    <row r="58" spans="1:8" ht="12.75">
      <c r="A58" s="4"/>
      <c r="B58" s="4"/>
      <c r="C58" s="66" t="s">
        <v>81</v>
      </c>
      <c r="D58" s="38">
        <v>1606843</v>
      </c>
      <c r="E58" s="30">
        <v>1615493</v>
      </c>
      <c r="F58" s="1">
        <v>1615493</v>
      </c>
      <c r="G58" s="1"/>
      <c r="H58" s="11">
        <f t="shared" si="0"/>
        <v>1.005383226612681</v>
      </c>
    </row>
    <row r="59" spans="1:8" ht="12.75">
      <c r="A59" s="14"/>
      <c r="B59" s="4"/>
      <c r="C59" s="42" t="s">
        <v>101</v>
      </c>
      <c r="D59" s="38">
        <v>299780</v>
      </c>
      <c r="E59" s="30">
        <v>245000</v>
      </c>
      <c r="F59" s="1">
        <v>245000</v>
      </c>
      <c r="G59" s="1"/>
      <c r="H59" s="11">
        <f t="shared" si="0"/>
        <v>0.8172659950630462</v>
      </c>
    </row>
    <row r="60" spans="1:8" ht="12.75">
      <c r="A60" s="4"/>
      <c r="B60" s="5"/>
      <c r="C60" s="10" t="s">
        <v>106</v>
      </c>
      <c r="D60" s="1">
        <f>SUM(D58:D59)</f>
        <v>1906623</v>
      </c>
      <c r="E60" s="30">
        <f>SUM(E58:E59)</f>
        <v>1860493</v>
      </c>
      <c r="F60" s="1">
        <f>SUM(F58:F59)</f>
        <v>1860493</v>
      </c>
      <c r="G60" s="1"/>
      <c r="H60" s="11">
        <f t="shared" si="0"/>
        <v>0.975805389948616</v>
      </c>
    </row>
    <row r="61" spans="1:8" ht="12.75">
      <c r="A61" s="4"/>
      <c r="B61" s="3">
        <v>75095</v>
      </c>
      <c r="C61" s="67" t="s">
        <v>5</v>
      </c>
      <c r="D61" s="17"/>
      <c r="E61" s="30"/>
      <c r="F61" s="1"/>
      <c r="G61" s="1"/>
      <c r="H61" s="11"/>
    </row>
    <row r="62" spans="1:8" ht="25.5">
      <c r="A62" s="4"/>
      <c r="B62" s="4"/>
      <c r="C62" s="73" t="s">
        <v>182</v>
      </c>
      <c r="D62" s="12">
        <v>57600</v>
      </c>
      <c r="E62" s="30">
        <v>37200</v>
      </c>
      <c r="F62" s="1">
        <v>37200</v>
      </c>
      <c r="G62" s="1"/>
      <c r="H62" s="11">
        <f>E62/D62</f>
        <v>0.6458333333333334</v>
      </c>
    </row>
    <row r="63" spans="1:8" ht="12.75">
      <c r="A63" s="4"/>
      <c r="B63" s="4"/>
      <c r="C63" s="74" t="s">
        <v>191</v>
      </c>
      <c r="D63" s="12"/>
      <c r="E63" s="30">
        <v>28000</v>
      </c>
      <c r="F63" s="1">
        <v>28000</v>
      </c>
      <c r="G63" s="1"/>
      <c r="H63" s="11"/>
    </row>
    <row r="64" spans="1:8" ht="12.75">
      <c r="A64" s="4"/>
      <c r="B64" s="4"/>
      <c r="C64" s="74" t="s">
        <v>108</v>
      </c>
      <c r="D64" s="1">
        <f>SUM(D62:D63)</f>
        <v>57600</v>
      </c>
      <c r="E64" s="1">
        <f>SUM(E62:E63)</f>
        <v>65200</v>
      </c>
      <c r="F64" s="1">
        <f>SUM(F62:F63)</f>
        <v>65200</v>
      </c>
      <c r="G64" s="1"/>
      <c r="H64" s="11">
        <f>E64/D64</f>
        <v>1.1319444444444444</v>
      </c>
    </row>
    <row r="65" spans="1:8" ht="12.75">
      <c r="A65" s="20">
        <v>750</v>
      </c>
      <c r="B65" s="20"/>
      <c r="C65" s="65" t="s">
        <v>136</v>
      </c>
      <c r="D65" s="20">
        <f>SUM(D64,D60,D55,D69,D52)</f>
        <v>2105782</v>
      </c>
      <c r="E65" s="20">
        <f>SUM(E64,E60,E55,E69,E52)</f>
        <v>2080200</v>
      </c>
      <c r="F65" s="20">
        <f>SUM(F64,F60,F55,F69,F52)</f>
        <v>1989693</v>
      </c>
      <c r="G65" s="20">
        <f>SUM(G52)</f>
        <v>90507</v>
      </c>
      <c r="H65" s="11">
        <f>E65/D65</f>
        <v>0.9878515439869844</v>
      </c>
    </row>
    <row r="66" spans="1:8" ht="12.75">
      <c r="A66" s="25"/>
      <c r="B66" s="111"/>
      <c r="C66" s="123"/>
      <c r="D66" s="111"/>
      <c r="E66" s="111"/>
      <c r="F66" s="111"/>
      <c r="G66" s="111"/>
      <c r="H66" s="124"/>
    </row>
    <row r="67" spans="1:8" ht="12.75">
      <c r="A67" s="111"/>
      <c r="B67" s="111"/>
      <c r="C67" s="123"/>
      <c r="D67" s="111"/>
      <c r="E67" s="111"/>
      <c r="F67" s="111"/>
      <c r="G67" s="111"/>
      <c r="H67" s="124"/>
    </row>
    <row r="68" spans="1:8" ht="12.75">
      <c r="A68" s="26"/>
      <c r="B68" s="59"/>
      <c r="C68" s="70"/>
      <c r="D68" s="59"/>
      <c r="E68" s="59"/>
      <c r="F68" s="59"/>
      <c r="G68" s="59"/>
      <c r="H68" s="125"/>
    </row>
    <row r="69" spans="1:8" ht="21.75" customHeight="1">
      <c r="A69" s="24">
        <v>751</v>
      </c>
      <c r="B69" s="111"/>
      <c r="C69" s="119" t="s">
        <v>44</v>
      </c>
      <c r="D69" s="120"/>
      <c r="E69" s="121"/>
      <c r="F69" s="21"/>
      <c r="G69" s="21"/>
      <c r="H69" s="122"/>
    </row>
    <row r="70" spans="1:8" ht="23.25" customHeight="1">
      <c r="A70" s="25"/>
      <c r="B70" s="32">
        <v>75101</v>
      </c>
      <c r="C70" s="76" t="s">
        <v>53</v>
      </c>
      <c r="D70" s="17"/>
      <c r="E70" s="100"/>
      <c r="F70" s="20"/>
      <c r="G70" s="27"/>
      <c r="H70" s="11"/>
    </row>
    <row r="71" spans="1:8" ht="12.75">
      <c r="A71" s="26"/>
      <c r="B71" s="35"/>
      <c r="C71" s="77" t="s">
        <v>99</v>
      </c>
      <c r="D71" s="29"/>
      <c r="E71" s="100"/>
      <c r="F71" s="20"/>
      <c r="G71" s="27"/>
      <c r="H71" s="11"/>
    </row>
    <row r="72" spans="1:8" ht="12.75">
      <c r="A72" s="26"/>
      <c r="B72" s="35"/>
      <c r="C72" s="77" t="s">
        <v>126</v>
      </c>
      <c r="D72" s="29">
        <v>193</v>
      </c>
      <c r="E72" s="100">
        <v>187</v>
      </c>
      <c r="F72" s="20"/>
      <c r="G72" s="27">
        <v>187</v>
      </c>
      <c r="H72" s="11">
        <f>E72/D72</f>
        <v>0.9689119170984456</v>
      </c>
    </row>
    <row r="73" spans="1:8" ht="12.75">
      <c r="A73" s="26"/>
      <c r="B73" s="35"/>
      <c r="C73" s="77" t="s">
        <v>101</v>
      </c>
      <c r="D73" s="29">
        <v>1957</v>
      </c>
      <c r="E73" s="100">
        <v>2121</v>
      </c>
      <c r="F73" s="20"/>
      <c r="G73" s="27">
        <v>2121</v>
      </c>
      <c r="H73" s="11">
        <f>E73/D73</f>
        <v>1.0838017373530915</v>
      </c>
    </row>
    <row r="74" spans="1:8" ht="12.75">
      <c r="A74" s="26"/>
      <c r="B74" s="35"/>
      <c r="C74" s="77" t="s">
        <v>127</v>
      </c>
      <c r="D74" s="27">
        <f>SUM(D72:D73)</f>
        <v>2150</v>
      </c>
      <c r="E74" s="100">
        <f>SUM(E72:E73)</f>
        <v>2308</v>
      </c>
      <c r="F74" s="20"/>
      <c r="G74" s="27">
        <f>SUM(G72:G73)</f>
        <v>2308</v>
      </c>
      <c r="H74" s="11">
        <f>E74/D74</f>
        <v>1.0734883720930233</v>
      </c>
    </row>
    <row r="75" spans="1:8" ht="12.75">
      <c r="A75" s="20">
        <v>751</v>
      </c>
      <c r="B75" s="59"/>
      <c r="C75" s="78" t="s">
        <v>197</v>
      </c>
      <c r="D75" s="20">
        <f>SUM(D74)</f>
        <v>2150</v>
      </c>
      <c r="E75" s="20">
        <f>SUM(E74)</f>
        <v>2308</v>
      </c>
      <c r="F75" s="20">
        <f>SUM(F74)</f>
        <v>0</v>
      </c>
      <c r="G75" s="20">
        <f>SUM(G74)</f>
        <v>2308</v>
      </c>
      <c r="H75" s="11">
        <f>E75/D75</f>
        <v>1.0734883720930233</v>
      </c>
    </row>
    <row r="76" spans="1:8" ht="12" customHeight="1">
      <c r="A76" s="24">
        <v>754</v>
      </c>
      <c r="B76" s="22"/>
      <c r="C76" s="79" t="s">
        <v>43</v>
      </c>
      <c r="D76" s="57"/>
      <c r="E76" s="41"/>
      <c r="F76" s="20"/>
      <c r="G76" s="1"/>
      <c r="H76" s="11"/>
    </row>
    <row r="77" spans="1:8" ht="12.75">
      <c r="A77" s="3" t="s">
        <v>33</v>
      </c>
      <c r="B77" s="4">
        <v>75412</v>
      </c>
      <c r="C77" s="67" t="s">
        <v>15</v>
      </c>
      <c r="D77" s="17"/>
      <c r="E77" s="30"/>
      <c r="F77" s="1"/>
      <c r="G77" s="1"/>
      <c r="H77" s="11"/>
    </row>
    <row r="78" spans="1:8" ht="12.75">
      <c r="A78" s="4"/>
      <c r="B78" s="4"/>
      <c r="C78" s="69" t="s">
        <v>61</v>
      </c>
      <c r="D78" s="12"/>
      <c r="E78" s="30"/>
      <c r="F78" s="1"/>
      <c r="G78" s="1"/>
      <c r="H78" s="11"/>
    </row>
    <row r="79" spans="1:8" ht="12.75">
      <c r="A79" s="4"/>
      <c r="B79" s="14"/>
      <c r="C79" s="80" t="s">
        <v>62</v>
      </c>
      <c r="D79" s="37">
        <v>41500</v>
      </c>
      <c r="E79" s="101">
        <v>42700</v>
      </c>
      <c r="F79" s="33">
        <v>42700</v>
      </c>
      <c r="G79" s="33"/>
      <c r="H79" s="11">
        <f>E79/D79</f>
        <v>1.0289156626506024</v>
      </c>
    </row>
    <row r="80" spans="1:8" ht="12.75">
      <c r="A80" s="14"/>
      <c r="B80" s="14"/>
      <c r="C80" s="80" t="s">
        <v>63</v>
      </c>
      <c r="D80" s="37">
        <v>86000</v>
      </c>
      <c r="E80" s="101">
        <v>40000</v>
      </c>
      <c r="F80" s="33">
        <v>40000</v>
      </c>
      <c r="G80" s="33"/>
      <c r="H80" s="11">
        <f>E80/D80</f>
        <v>0.46511627906976744</v>
      </c>
    </row>
    <row r="81" spans="1:8" ht="12.75">
      <c r="A81" s="14"/>
      <c r="B81" s="14"/>
      <c r="C81" s="80" t="s">
        <v>64</v>
      </c>
      <c r="D81" s="37"/>
      <c r="E81" s="101">
        <v>1100</v>
      </c>
      <c r="F81" s="33">
        <v>1100</v>
      </c>
      <c r="G81" s="33"/>
      <c r="H81" s="11"/>
    </row>
    <row r="82" spans="1:8" ht="12.75">
      <c r="A82" s="14"/>
      <c r="B82" s="5"/>
      <c r="C82" s="81" t="s">
        <v>112</v>
      </c>
      <c r="D82" s="33">
        <f>SUM(D79:D81)</f>
        <v>127500</v>
      </c>
      <c r="E82" s="101">
        <f>SUM(E79:E81)</f>
        <v>83800</v>
      </c>
      <c r="F82" s="33">
        <f>SUM(F79:F81)</f>
        <v>83800</v>
      </c>
      <c r="G82" s="33"/>
      <c r="H82" s="11">
        <f>E82/D82</f>
        <v>0.6572549019607843</v>
      </c>
    </row>
    <row r="83" spans="1:8" ht="12.75">
      <c r="A83" s="14"/>
      <c r="B83" s="4">
        <v>75414</v>
      </c>
      <c r="C83" s="82" t="s">
        <v>16</v>
      </c>
      <c r="D83" s="17"/>
      <c r="E83" s="30"/>
      <c r="F83" s="1"/>
      <c r="G83" s="1"/>
      <c r="H83" s="11"/>
    </row>
    <row r="84" spans="1:8" ht="12.75">
      <c r="A84" s="14"/>
      <c r="B84" s="4"/>
      <c r="C84" s="116" t="s">
        <v>8</v>
      </c>
      <c r="D84" s="29">
        <v>600</v>
      </c>
      <c r="E84" s="30">
        <v>600</v>
      </c>
      <c r="F84" s="1"/>
      <c r="G84" s="1">
        <v>600</v>
      </c>
      <c r="H84" s="11">
        <f>E84/D84</f>
        <v>1</v>
      </c>
    </row>
    <row r="85" spans="1:8" ht="25.5">
      <c r="A85" s="4"/>
      <c r="B85" s="4"/>
      <c r="C85" s="69" t="s">
        <v>196</v>
      </c>
      <c r="D85" s="12"/>
      <c r="E85" s="30">
        <v>5000</v>
      </c>
      <c r="F85" s="1">
        <v>5000</v>
      </c>
      <c r="G85" s="1"/>
      <c r="H85" s="11"/>
    </row>
    <row r="86" spans="1:8" ht="12.75">
      <c r="A86" s="14"/>
      <c r="B86" s="5"/>
      <c r="C86" s="72" t="s">
        <v>111</v>
      </c>
      <c r="D86" s="1">
        <f>SUM(D84:D85)</f>
        <v>600</v>
      </c>
      <c r="E86" s="1">
        <f>SUM(E84:E85)</f>
        <v>5600</v>
      </c>
      <c r="F86" s="1">
        <f>SUM(F84:F85)</f>
        <v>5000</v>
      </c>
      <c r="G86" s="1">
        <f>SUM(G84:G85)</f>
        <v>600</v>
      </c>
      <c r="H86" s="11">
        <f>E86/D86</f>
        <v>9.333333333333334</v>
      </c>
    </row>
    <row r="87" spans="1:8" ht="12.75">
      <c r="A87" s="4"/>
      <c r="B87" s="4">
        <v>75416</v>
      </c>
      <c r="C87" s="67" t="s">
        <v>17</v>
      </c>
      <c r="D87" s="17"/>
      <c r="E87" s="30"/>
      <c r="F87" s="1"/>
      <c r="G87" s="1"/>
      <c r="H87" s="11"/>
    </row>
    <row r="88" spans="1:8" ht="12.75">
      <c r="A88" s="4"/>
      <c r="B88" s="4"/>
      <c r="C88" s="69" t="s">
        <v>99</v>
      </c>
      <c r="D88" s="12"/>
      <c r="E88" s="30"/>
      <c r="F88" s="1"/>
      <c r="G88" s="1"/>
      <c r="H88" s="11"/>
    </row>
    <row r="89" spans="1:8" ht="12.75">
      <c r="A89" s="4"/>
      <c r="B89" s="4"/>
      <c r="C89" s="47" t="s">
        <v>81</v>
      </c>
      <c r="D89" s="38">
        <v>76501</v>
      </c>
      <c r="E89" s="30">
        <v>77800</v>
      </c>
      <c r="F89" s="1">
        <v>77800</v>
      </c>
      <c r="G89" s="1"/>
      <c r="H89" s="11">
        <f>E89/D89</f>
        <v>1.0169801701938537</v>
      </c>
    </row>
    <row r="90" spans="1:8" ht="12.75">
      <c r="A90" s="4"/>
      <c r="B90" s="4"/>
      <c r="C90" s="66" t="s">
        <v>101</v>
      </c>
      <c r="D90" s="38">
        <v>24000</v>
      </c>
      <c r="E90" s="30">
        <v>15000</v>
      </c>
      <c r="F90" s="1">
        <v>15000</v>
      </c>
      <c r="G90" s="1"/>
      <c r="H90" s="11">
        <f>E90/D90</f>
        <v>0.625</v>
      </c>
    </row>
    <row r="91" spans="1:8" ht="12.75">
      <c r="A91" s="4"/>
      <c r="B91" s="4"/>
      <c r="C91" s="83" t="s">
        <v>109</v>
      </c>
      <c r="D91" s="1">
        <f>SUM(D89:D90)</f>
        <v>100501</v>
      </c>
      <c r="E91" s="30">
        <f>SUM(E89:E90)</f>
        <v>92800</v>
      </c>
      <c r="F91" s="1">
        <f>SUM(F89:F90)</f>
        <v>92800</v>
      </c>
      <c r="G91" s="1"/>
      <c r="H91" s="11">
        <f>E91/D91</f>
        <v>0.9233738967771465</v>
      </c>
    </row>
    <row r="92" spans="1:8" ht="12.75">
      <c r="A92" s="20">
        <v>754</v>
      </c>
      <c r="B92" s="20"/>
      <c r="C92" s="65" t="s">
        <v>137</v>
      </c>
      <c r="D92" s="20">
        <f>SUM(D91,D86,D82)</f>
        <v>228601</v>
      </c>
      <c r="E92" s="41">
        <f>SUM(E91,E86,E82)</f>
        <v>182200</v>
      </c>
      <c r="F92" s="41">
        <f>SUM(F91,F86,F82)</f>
        <v>181600</v>
      </c>
      <c r="G92" s="20">
        <f>SUM(G86)</f>
        <v>600</v>
      </c>
      <c r="H92" s="11">
        <f>E92/D92</f>
        <v>0.7970218852935902</v>
      </c>
    </row>
    <row r="93" spans="1:8" ht="34.5" customHeight="1">
      <c r="A93" s="24">
        <v>756</v>
      </c>
      <c r="B93" s="108"/>
      <c r="C93" s="126" t="s">
        <v>199</v>
      </c>
      <c r="D93" s="20"/>
      <c r="E93" s="41"/>
      <c r="F93" s="20"/>
      <c r="G93" s="20"/>
      <c r="H93" s="11"/>
    </row>
    <row r="94" spans="1:8" ht="25.5">
      <c r="A94" s="24"/>
      <c r="B94" s="32">
        <v>75647</v>
      </c>
      <c r="C94" s="58" t="s">
        <v>170</v>
      </c>
      <c r="D94" s="20"/>
      <c r="E94" s="41"/>
      <c r="F94" s="20"/>
      <c r="G94" s="20"/>
      <c r="H94" s="11"/>
    </row>
    <row r="95" spans="1:8" ht="12.75">
      <c r="A95" s="60"/>
      <c r="B95" s="31"/>
      <c r="C95" s="46" t="s">
        <v>76</v>
      </c>
      <c r="D95" s="20"/>
      <c r="E95" s="41"/>
      <c r="F95" s="20"/>
      <c r="G95" s="20"/>
      <c r="H95" s="11"/>
    </row>
    <row r="96" spans="1:8" ht="12.75">
      <c r="A96" s="60"/>
      <c r="B96" s="31"/>
      <c r="C96" s="46" t="s">
        <v>81</v>
      </c>
      <c r="D96" s="27">
        <v>20000</v>
      </c>
      <c r="E96" s="100">
        <v>20000</v>
      </c>
      <c r="F96" s="27">
        <v>20000</v>
      </c>
      <c r="G96" s="20"/>
      <c r="H96" s="11">
        <f>E96/D96</f>
        <v>1</v>
      </c>
    </row>
    <row r="97" spans="1:8" ht="12.75">
      <c r="A97" s="31"/>
      <c r="B97" s="64"/>
      <c r="C97" s="46" t="s">
        <v>148</v>
      </c>
      <c r="D97" s="27">
        <v>59200</v>
      </c>
      <c r="E97" s="100">
        <v>61000</v>
      </c>
      <c r="F97" s="27">
        <v>61000</v>
      </c>
      <c r="G97" s="27"/>
      <c r="H97" s="11">
        <f>E97/D97</f>
        <v>1.0304054054054055</v>
      </c>
    </row>
    <row r="98" spans="1:8" ht="12.75">
      <c r="A98" s="60"/>
      <c r="B98" s="49"/>
      <c r="C98" s="46" t="s">
        <v>171</v>
      </c>
      <c r="D98" s="27">
        <f>SUM(D96:D97)</f>
        <v>79200</v>
      </c>
      <c r="E98" s="27">
        <f>SUM(E96:E97)</f>
        <v>81000</v>
      </c>
      <c r="F98" s="27">
        <f>SUM(F96:F97)</f>
        <v>81000</v>
      </c>
      <c r="G98" s="27"/>
      <c r="H98" s="11">
        <f>E98/D98</f>
        <v>1.0227272727272727</v>
      </c>
    </row>
    <row r="99" spans="1:8" ht="12.75" customHeight="1">
      <c r="A99" s="20">
        <v>756</v>
      </c>
      <c r="B99" s="59"/>
      <c r="C99" s="127" t="s">
        <v>198</v>
      </c>
      <c r="D99" s="20">
        <f>SUM(D98)</f>
        <v>79200</v>
      </c>
      <c r="E99" s="41">
        <f>SUM(E98)</f>
        <v>81000</v>
      </c>
      <c r="F99" s="20">
        <f>SUM(F98)</f>
        <v>81000</v>
      </c>
      <c r="G99" s="27"/>
      <c r="H99" s="11">
        <f>E99/D99</f>
        <v>1.0227272727272727</v>
      </c>
    </row>
    <row r="100" spans="1:8" ht="13.5">
      <c r="A100" s="24">
        <v>757</v>
      </c>
      <c r="B100" s="22"/>
      <c r="C100" s="75" t="s">
        <v>56</v>
      </c>
      <c r="D100" s="106"/>
      <c r="E100" s="41"/>
      <c r="F100" s="20"/>
      <c r="G100" s="20"/>
      <c r="H100" s="11"/>
    </row>
    <row r="101" spans="1:8" ht="25.5">
      <c r="A101" s="25"/>
      <c r="B101" s="24">
        <v>75702</v>
      </c>
      <c r="C101" s="67" t="s">
        <v>57</v>
      </c>
      <c r="D101" s="17"/>
      <c r="E101" s="100"/>
      <c r="F101" s="27"/>
      <c r="G101" s="27"/>
      <c r="H101" s="11"/>
    </row>
    <row r="102" spans="1:8" ht="12.75">
      <c r="A102" s="26"/>
      <c r="B102" s="35"/>
      <c r="C102" s="77" t="s">
        <v>58</v>
      </c>
      <c r="D102" s="29">
        <v>542000</v>
      </c>
      <c r="E102" s="100">
        <v>500000</v>
      </c>
      <c r="F102" s="27">
        <v>500000</v>
      </c>
      <c r="G102" s="27"/>
      <c r="H102" s="11">
        <f>E102/D102</f>
        <v>0.922509225092251</v>
      </c>
    </row>
    <row r="103" spans="1:8" ht="12.75">
      <c r="A103" s="26"/>
      <c r="B103" s="21"/>
      <c r="C103" s="77" t="s">
        <v>93</v>
      </c>
      <c r="D103" s="27">
        <f>SUM(D102)</f>
        <v>542000</v>
      </c>
      <c r="E103" s="100">
        <f aca="true" t="shared" si="2" ref="D103:F104">SUM(E102)</f>
        <v>500000</v>
      </c>
      <c r="F103" s="27">
        <f t="shared" si="2"/>
        <v>500000</v>
      </c>
      <c r="G103" s="27"/>
      <c r="H103" s="11">
        <f>E103/D103</f>
        <v>0.922509225092251</v>
      </c>
    </row>
    <row r="104" spans="1:8" ht="12.75">
      <c r="A104" s="20">
        <v>757</v>
      </c>
      <c r="B104" s="61"/>
      <c r="C104" s="78" t="s">
        <v>138</v>
      </c>
      <c r="D104" s="20">
        <f t="shared" si="2"/>
        <v>542000</v>
      </c>
      <c r="E104" s="41">
        <f t="shared" si="2"/>
        <v>500000</v>
      </c>
      <c r="F104" s="20">
        <f t="shared" si="2"/>
        <v>500000</v>
      </c>
      <c r="G104" s="27"/>
      <c r="H104" s="11">
        <f>E104/D104</f>
        <v>0.922509225092251</v>
      </c>
    </row>
    <row r="105" spans="1:8" ht="12.75">
      <c r="A105" s="24">
        <v>758</v>
      </c>
      <c r="B105" s="22"/>
      <c r="C105" s="68" t="s">
        <v>45</v>
      </c>
      <c r="D105" s="105"/>
      <c r="E105" s="41"/>
      <c r="F105" s="20"/>
      <c r="G105" s="20"/>
      <c r="H105" s="11"/>
    </row>
    <row r="106" spans="1:8" ht="12.75">
      <c r="A106" s="3" t="s">
        <v>33</v>
      </c>
      <c r="B106" s="4">
        <v>75818</v>
      </c>
      <c r="C106" s="67" t="s">
        <v>18</v>
      </c>
      <c r="D106" s="17"/>
      <c r="E106" s="30"/>
      <c r="F106" s="1"/>
      <c r="G106" s="1"/>
      <c r="H106" s="11"/>
    </row>
    <row r="107" spans="1:8" ht="12.75">
      <c r="A107" s="4"/>
      <c r="B107" s="4"/>
      <c r="C107" s="73" t="s">
        <v>52</v>
      </c>
      <c r="D107" s="12"/>
      <c r="E107" s="30">
        <v>5000</v>
      </c>
      <c r="F107" s="1">
        <v>5000</v>
      </c>
      <c r="G107" s="1"/>
      <c r="H107" s="11"/>
    </row>
    <row r="108" spans="1:8" ht="12.75">
      <c r="A108" s="20">
        <v>758</v>
      </c>
      <c r="B108" s="20"/>
      <c r="C108" s="78" t="s">
        <v>139</v>
      </c>
      <c r="D108" s="20">
        <f>SUM(D107)</f>
        <v>0</v>
      </c>
      <c r="E108" s="41">
        <f>SUM(E107)</f>
        <v>5000</v>
      </c>
      <c r="F108" s="20">
        <f>SUM(F107)</f>
        <v>5000</v>
      </c>
      <c r="G108" s="1"/>
      <c r="H108" s="11"/>
    </row>
    <row r="109" spans="1:8" ht="12.75">
      <c r="A109" s="24">
        <v>801</v>
      </c>
      <c r="B109" s="22"/>
      <c r="C109" s="68" t="s">
        <v>46</v>
      </c>
      <c r="D109" s="105"/>
      <c r="E109" s="41"/>
      <c r="F109" s="20"/>
      <c r="G109" s="1"/>
      <c r="H109" s="11"/>
    </row>
    <row r="110" spans="1:8" ht="12.75">
      <c r="A110" s="3" t="s">
        <v>33</v>
      </c>
      <c r="B110" s="4">
        <v>80101</v>
      </c>
      <c r="C110" s="67" t="s">
        <v>19</v>
      </c>
      <c r="D110" s="17"/>
      <c r="E110" s="30"/>
      <c r="F110" s="1"/>
      <c r="G110" s="1"/>
      <c r="H110" s="11"/>
    </row>
    <row r="111" spans="1:8" ht="12.75">
      <c r="A111" s="4"/>
      <c r="B111" s="4"/>
      <c r="C111" s="69" t="s">
        <v>65</v>
      </c>
      <c r="D111" s="12"/>
      <c r="E111" s="30"/>
      <c r="F111" s="1"/>
      <c r="G111" s="1"/>
      <c r="H111" s="11"/>
    </row>
    <row r="112" spans="1:8" ht="12.75">
      <c r="A112" s="4"/>
      <c r="B112" s="4"/>
      <c r="C112" s="80" t="s">
        <v>66</v>
      </c>
      <c r="D112" s="37">
        <v>4484960</v>
      </c>
      <c r="E112" s="101">
        <v>4671344</v>
      </c>
      <c r="F112" s="101">
        <v>4671344</v>
      </c>
      <c r="G112" s="1"/>
      <c r="H112" s="11">
        <f>E112/D112</f>
        <v>1.0415575612714494</v>
      </c>
    </row>
    <row r="113" spans="1:8" ht="12.75">
      <c r="A113" s="14"/>
      <c r="B113" s="4"/>
      <c r="C113" s="80" t="s">
        <v>63</v>
      </c>
      <c r="D113" s="37">
        <v>724182</v>
      </c>
      <c r="E113" s="101">
        <f>595066+9000</f>
        <v>604066</v>
      </c>
      <c r="F113" s="33">
        <f>595066+9000</f>
        <v>604066</v>
      </c>
      <c r="G113" s="1"/>
      <c r="H113" s="11">
        <f>E113/D113</f>
        <v>0.8341356178419237</v>
      </c>
    </row>
    <row r="114" spans="1:8" ht="12.75">
      <c r="A114" s="4"/>
      <c r="B114" s="4"/>
      <c r="C114" s="80" t="s">
        <v>74</v>
      </c>
      <c r="D114" s="37"/>
      <c r="E114" s="101">
        <v>800</v>
      </c>
      <c r="F114" s="33">
        <v>800</v>
      </c>
      <c r="G114" s="1"/>
      <c r="H114" s="11"/>
    </row>
    <row r="115" spans="1:8" ht="12.75">
      <c r="A115" s="4"/>
      <c r="B115" s="4"/>
      <c r="C115" s="80" t="s">
        <v>75</v>
      </c>
      <c r="D115" s="33">
        <f>SUM(D112:D114)</f>
        <v>5209142</v>
      </c>
      <c r="E115" s="101">
        <f>SUM(E112:E114)</f>
        <v>5276210</v>
      </c>
      <c r="F115" s="33">
        <f>SUM(F112:F114)</f>
        <v>5276210</v>
      </c>
      <c r="G115" s="1"/>
      <c r="H115" s="11">
        <f>E115/D115</f>
        <v>1.012875056967155</v>
      </c>
    </row>
    <row r="116" spans="1:8" ht="12.75">
      <c r="A116" s="4"/>
      <c r="B116" s="3">
        <v>80104</v>
      </c>
      <c r="C116" s="67" t="s">
        <v>172</v>
      </c>
      <c r="D116" s="17"/>
      <c r="E116" s="30"/>
      <c r="F116" s="1"/>
      <c r="G116" s="1"/>
      <c r="H116" s="11"/>
    </row>
    <row r="117" spans="1:8" ht="12.75">
      <c r="A117" s="4"/>
      <c r="B117" s="4"/>
      <c r="C117" s="69" t="s">
        <v>76</v>
      </c>
      <c r="D117" s="12"/>
      <c r="E117" s="30"/>
      <c r="F117" s="1"/>
      <c r="G117" s="1"/>
      <c r="H117" s="11"/>
    </row>
    <row r="118" spans="1:8" ht="12.75">
      <c r="A118" s="4"/>
      <c r="B118" s="4"/>
      <c r="C118" s="69" t="s">
        <v>62</v>
      </c>
      <c r="D118" s="12">
        <v>1093060</v>
      </c>
      <c r="E118" s="30">
        <v>1111870</v>
      </c>
      <c r="F118" s="1">
        <v>1111870</v>
      </c>
      <c r="G118" s="1"/>
      <c r="H118" s="11">
        <f>E118/D118</f>
        <v>1.0172085704352918</v>
      </c>
    </row>
    <row r="119" spans="1:8" ht="12.75">
      <c r="A119" s="4"/>
      <c r="B119" s="4"/>
      <c r="C119" s="66" t="s">
        <v>69</v>
      </c>
      <c r="D119" s="38">
        <v>263939</v>
      </c>
      <c r="E119" s="30">
        <v>202930</v>
      </c>
      <c r="F119" s="1">
        <v>202930</v>
      </c>
      <c r="G119" s="1"/>
      <c r="H119" s="11">
        <f>E119/D119</f>
        <v>0.7688518938087967</v>
      </c>
    </row>
    <row r="120" spans="1:8" ht="12.75">
      <c r="A120" s="14"/>
      <c r="B120" s="4"/>
      <c r="C120" s="66" t="s">
        <v>64</v>
      </c>
      <c r="D120" s="38"/>
      <c r="E120" s="30">
        <v>2000</v>
      </c>
      <c r="F120" s="1">
        <v>2000</v>
      </c>
      <c r="G120" s="1"/>
      <c r="H120" s="11"/>
    </row>
    <row r="121" spans="1:8" ht="12.75">
      <c r="A121" s="14"/>
      <c r="B121" s="5"/>
      <c r="C121" s="66" t="s">
        <v>77</v>
      </c>
      <c r="D121" s="1">
        <f>SUM(D118:D120)</f>
        <v>1356999</v>
      </c>
      <c r="E121" s="1">
        <f>SUM(E118:E120)</f>
        <v>1316800</v>
      </c>
      <c r="F121" s="1">
        <f>SUM(F118:F120)</f>
        <v>1316800</v>
      </c>
      <c r="G121" s="1"/>
      <c r="H121" s="11">
        <f>E121/D121</f>
        <v>0.9703765441242035</v>
      </c>
    </row>
    <row r="122" spans="1:8" ht="12.75">
      <c r="A122" s="4"/>
      <c r="B122" s="4">
        <v>80110</v>
      </c>
      <c r="C122" s="67" t="s">
        <v>20</v>
      </c>
      <c r="D122" s="17"/>
      <c r="E122" s="30"/>
      <c r="F122" s="1"/>
      <c r="G122" s="1"/>
      <c r="H122" s="11"/>
    </row>
    <row r="123" spans="1:8" ht="12.75">
      <c r="A123" s="4"/>
      <c r="B123" s="4"/>
      <c r="C123" s="69" t="s">
        <v>68</v>
      </c>
      <c r="D123" s="12"/>
      <c r="E123" s="30"/>
      <c r="F123" s="1"/>
      <c r="G123" s="1"/>
      <c r="H123" s="11"/>
    </row>
    <row r="124" spans="1:8" ht="15" customHeight="1">
      <c r="A124" s="4"/>
      <c r="B124" s="4"/>
      <c r="C124" s="80" t="s">
        <v>78</v>
      </c>
      <c r="D124" s="37">
        <v>1658868</v>
      </c>
      <c r="E124" s="101">
        <v>1926383</v>
      </c>
      <c r="F124" s="33">
        <v>1926383</v>
      </c>
      <c r="G124" s="1"/>
      <c r="H124" s="11">
        <f>E124/D124</f>
        <v>1.161263584564896</v>
      </c>
    </row>
    <row r="125" spans="1:8" ht="12.75">
      <c r="A125" s="4"/>
      <c r="B125" s="14"/>
      <c r="C125" s="80" t="s">
        <v>69</v>
      </c>
      <c r="D125" s="37">
        <v>421665</v>
      </c>
      <c r="E125" s="30">
        <f>232128+5000</f>
        <v>237128</v>
      </c>
      <c r="F125" s="30">
        <f>232128+5000</f>
        <v>237128</v>
      </c>
      <c r="G125" s="1"/>
      <c r="H125" s="11">
        <f>E125/D125</f>
        <v>0.5623611160518421</v>
      </c>
    </row>
    <row r="126" spans="1:8" ht="12.75">
      <c r="A126" s="4"/>
      <c r="B126" s="5"/>
      <c r="C126" s="69" t="s">
        <v>79</v>
      </c>
      <c r="D126" s="1">
        <f>SUM(D124:D125)</f>
        <v>2080533</v>
      </c>
      <c r="E126" s="30">
        <f>SUM(E124:E125)</f>
        <v>2163511</v>
      </c>
      <c r="F126" s="1">
        <f>SUM(F124:F125)</f>
        <v>2163511</v>
      </c>
      <c r="G126" s="1"/>
      <c r="H126" s="11">
        <f>E126/D126</f>
        <v>1.039883049199412</v>
      </c>
    </row>
    <row r="127" spans="1:8" ht="12.75">
      <c r="A127" s="4"/>
      <c r="B127" s="4">
        <v>80113</v>
      </c>
      <c r="C127" s="67" t="s">
        <v>21</v>
      </c>
      <c r="D127" s="17"/>
      <c r="E127" s="30"/>
      <c r="F127" s="1"/>
      <c r="G127" s="1"/>
      <c r="H127" s="11"/>
    </row>
    <row r="128" spans="1:8" ht="12.75">
      <c r="A128" s="14"/>
      <c r="B128" s="4"/>
      <c r="C128" s="77" t="s">
        <v>76</v>
      </c>
      <c r="D128" s="17"/>
      <c r="E128" s="30"/>
      <c r="F128" s="1"/>
      <c r="G128" s="1"/>
      <c r="H128" s="11"/>
    </row>
    <row r="129" spans="1:8" ht="12.75">
      <c r="A129" s="14"/>
      <c r="B129" s="4"/>
      <c r="C129" s="77" t="s">
        <v>175</v>
      </c>
      <c r="D129" s="29">
        <v>0</v>
      </c>
      <c r="E129" s="30">
        <v>43360</v>
      </c>
      <c r="F129" s="1">
        <v>43360</v>
      </c>
      <c r="G129" s="1"/>
      <c r="H129" s="11"/>
    </row>
    <row r="130" spans="1:8" ht="12.75">
      <c r="A130" s="14"/>
      <c r="B130" s="4"/>
      <c r="C130" s="77" t="s">
        <v>176</v>
      </c>
      <c r="D130" s="29">
        <v>247173</v>
      </c>
      <c r="E130" s="30">
        <v>256640</v>
      </c>
      <c r="F130" s="1">
        <v>256640</v>
      </c>
      <c r="G130" s="1"/>
      <c r="H130" s="11">
        <f>E130/D130</f>
        <v>1.0383011089398924</v>
      </c>
    </row>
    <row r="131" spans="1:8" ht="12.75">
      <c r="A131" s="4"/>
      <c r="B131" s="4"/>
      <c r="C131" s="84" t="s">
        <v>80</v>
      </c>
      <c r="D131" s="1">
        <f>SUM(D129:D130)</f>
        <v>247173</v>
      </c>
      <c r="E131" s="1">
        <f>SUM(E129:E130)</f>
        <v>300000</v>
      </c>
      <c r="F131" s="1">
        <f>SUM(F129:F130)</f>
        <v>300000</v>
      </c>
      <c r="G131" s="1"/>
      <c r="H131" s="11">
        <f>E131/D131</f>
        <v>1.2137248000388392</v>
      </c>
    </row>
    <row r="132" spans="1:8" ht="12.75">
      <c r="A132" s="4"/>
      <c r="B132" s="3">
        <v>80146</v>
      </c>
      <c r="C132" s="84" t="s">
        <v>151</v>
      </c>
      <c r="D132" s="29"/>
      <c r="E132" s="30"/>
      <c r="F132" s="1"/>
      <c r="G132" s="1"/>
      <c r="H132" s="11"/>
    </row>
    <row r="133" spans="1:8" ht="12.75">
      <c r="A133" s="14"/>
      <c r="B133" s="4"/>
      <c r="C133" s="77" t="s">
        <v>8</v>
      </c>
      <c r="D133" s="29">
        <v>41300</v>
      </c>
      <c r="E133" s="30">
        <v>22900</v>
      </c>
      <c r="F133" s="1">
        <v>22900</v>
      </c>
      <c r="G133" s="1"/>
      <c r="H133" s="11">
        <f aca="true" t="shared" si="3" ref="H133:H192">E133/D133</f>
        <v>0.5544794188861986</v>
      </c>
    </row>
    <row r="134" spans="1:8" ht="12.75">
      <c r="A134" s="4"/>
      <c r="B134" s="4"/>
      <c r="C134" s="84" t="s">
        <v>152</v>
      </c>
      <c r="D134" s="1">
        <f>SUM(D133)</f>
        <v>41300</v>
      </c>
      <c r="E134" s="30">
        <f>SUM(E133)</f>
        <v>22900</v>
      </c>
      <c r="F134" s="1">
        <f>SUM(F133)</f>
        <v>22900</v>
      </c>
      <c r="G134" s="1"/>
      <c r="H134" s="11">
        <f t="shared" si="3"/>
        <v>0.5544794188861986</v>
      </c>
    </row>
    <row r="135" spans="1:8" ht="12.75">
      <c r="A135" s="4"/>
      <c r="B135" s="3">
        <v>80195</v>
      </c>
      <c r="C135" s="67" t="s">
        <v>5</v>
      </c>
      <c r="D135" s="17"/>
      <c r="E135" s="30"/>
      <c r="F135" s="1"/>
      <c r="G135" s="1"/>
      <c r="H135" s="11"/>
    </row>
    <row r="136" spans="1:8" ht="12.75">
      <c r="A136" s="14"/>
      <c r="B136" s="4"/>
      <c r="C136" s="77" t="s">
        <v>133</v>
      </c>
      <c r="D136" s="29"/>
      <c r="E136" s="30"/>
      <c r="F136" s="1"/>
      <c r="G136" s="1"/>
      <c r="H136" s="11"/>
    </row>
    <row r="137" spans="1:8" ht="15" customHeight="1">
      <c r="A137" s="14"/>
      <c r="B137" s="4"/>
      <c r="C137" s="85" t="s">
        <v>183</v>
      </c>
      <c r="D137" s="29">
        <v>41168</v>
      </c>
      <c r="E137" s="30">
        <v>30000</v>
      </c>
      <c r="F137" s="1">
        <v>30000</v>
      </c>
      <c r="G137" s="1"/>
      <c r="H137" s="11">
        <f t="shared" si="3"/>
        <v>0.7287213369607463</v>
      </c>
    </row>
    <row r="138" spans="1:8" ht="15" customHeight="1">
      <c r="A138" s="14"/>
      <c r="B138" s="4"/>
      <c r="C138" s="85" t="s">
        <v>192</v>
      </c>
      <c r="D138" s="29">
        <v>4000</v>
      </c>
      <c r="E138" s="30">
        <v>3000</v>
      </c>
      <c r="F138" s="1">
        <v>3000</v>
      </c>
      <c r="G138" s="1"/>
      <c r="H138" s="11">
        <f t="shared" si="3"/>
        <v>0.75</v>
      </c>
    </row>
    <row r="139" spans="1:8" ht="15" customHeight="1">
      <c r="A139" s="14"/>
      <c r="B139" s="4"/>
      <c r="C139" s="85" t="s">
        <v>193</v>
      </c>
      <c r="D139" s="36">
        <v>0</v>
      </c>
      <c r="E139" s="30">
        <v>1000</v>
      </c>
      <c r="F139" s="1">
        <v>1000</v>
      </c>
      <c r="G139" s="1"/>
      <c r="H139" s="11"/>
    </row>
    <row r="140" spans="1:8" ht="12.75">
      <c r="A140" s="14"/>
      <c r="B140" s="5"/>
      <c r="C140" s="84" t="s">
        <v>82</v>
      </c>
      <c r="D140" s="1">
        <f>SUM(D137:D138)</f>
        <v>45168</v>
      </c>
      <c r="E140" s="30">
        <f>SUM(E137:E139)</f>
        <v>34000</v>
      </c>
      <c r="F140" s="1">
        <f>SUM(F137:F139)</f>
        <v>34000</v>
      </c>
      <c r="G140" s="1"/>
      <c r="H140" s="11">
        <f t="shared" si="3"/>
        <v>0.7527453064116189</v>
      </c>
    </row>
    <row r="141" spans="1:8" ht="12.75">
      <c r="A141" s="20">
        <v>801</v>
      </c>
      <c r="B141" s="21"/>
      <c r="C141" s="86" t="s">
        <v>140</v>
      </c>
      <c r="D141" s="20">
        <f>SUM(D140,D134,D131,D126,D121,D115)</f>
        <v>8980315</v>
      </c>
      <c r="E141" s="41">
        <f>SUM(E140,E134,E131,E126,E121,E115)</f>
        <v>9113421</v>
      </c>
      <c r="F141" s="20">
        <f>SUM(F140,F134,F131,F126,F121,F115)</f>
        <v>9113421</v>
      </c>
      <c r="G141" s="1"/>
      <c r="H141" s="11">
        <f t="shared" si="3"/>
        <v>1.0148219745075757</v>
      </c>
    </row>
    <row r="142" spans="1:8" ht="12.75">
      <c r="A142" s="24">
        <v>851</v>
      </c>
      <c r="B142" s="22"/>
      <c r="C142" s="68" t="s">
        <v>47</v>
      </c>
      <c r="D142" s="105"/>
      <c r="E142" s="41"/>
      <c r="F142" s="20"/>
      <c r="G142" s="20"/>
      <c r="H142" s="11"/>
    </row>
    <row r="143" spans="1:8" ht="12.75">
      <c r="A143" s="3" t="s">
        <v>33</v>
      </c>
      <c r="B143" s="4">
        <v>85154</v>
      </c>
      <c r="C143" s="16" t="s">
        <v>22</v>
      </c>
      <c r="D143" s="18"/>
      <c r="E143" s="30"/>
      <c r="F143" s="1"/>
      <c r="G143" s="1"/>
      <c r="H143" s="11"/>
    </row>
    <row r="144" spans="1:8" ht="25.5">
      <c r="A144" s="4"/>
      <c r="B144" s="4"/>
      <c r="C144" s="87" t="s">
        <v>162</v>
      </c>
      <c r="D144" s="17"/>
      <c r="E144" s="30"/>
      <c r="F144" s="1"/>
      <c r="G144" s="1"/>
      <c r="H144" s="11"/>
    </row>
    <row r="145" spans="1:8" ht="12.75">
      <c r="A145" s="14"/>
      <c r="B145" s="4"/>
      <c r="C145" s="118" t="s">
        <v>184</v>
      </c>
      <c r="D145" s="17"/>
      <c r="E145" s="30"/>
      <c r="F145" s="1"/>
      <c r="G145" s="1"/>
      <c r="H145" s="11"/>
    </row>
    <row r="146" spans="1:8" ht="30.75" customHeight="1">
      <c r="A146" s="14"/>
      <c r="B146" s="4"/>
      <c r="C146" s="128" t="s">
        <v>194</v>
      </c>
      <c r="D146" s="29">
        <v>107500</v>
      </c>
      <c r="E146" s="30">
        <v>111000</v>
      </c>
      <c r="F146" s="1">
        <v>111000</v>
      </c>
      <c r="G146" s="1"/>
      <c r="H146" s="11">
        <f t="shared" si="3"/>
        <v>1.0325581395348837</v>
      </c>
    </row>
    <row r="147" spans="1:8" ht="12.75">
      <c r="A147" s="14"/>
      <c r="B147" s="4"/>
      <c r="C147" s="74" t="s">
        <v>185</v>
      </c>
      <c r="D147" s="12">
        <v>60827</v>
      </c>
      <c r="E147" s="30">
        <v>39000</v>
      </c>
      <c r="F147" s="1">
        <v>39000</v>
      </c>
      <c r="G147" s="1"/>
      <c r="H147" s="11">
        <f t="shared" si="3"/>
        <v>0.6411626415900834</v>
      </c>
    </row>
    <row r="148" spans="1:8" ht="12.75">
      <c r="A148" s="4"/>
      <c r="B148" s="4"/>
      <c r="C148" s="74" t="s">
        <v>92</v>
      </c>
      <c r="D148" s="1">
        <f>SUM(D146:D147)</f>
        <v>168327</v>
      </c>
      <c r="E148" s="30">
        <f>SUM(E146:E147)</f>
        <v>150000</v>
      </c>
      <c r="F148" s="30">
        <f>SUM(F146:F147)</f>
        <v>150000</v>
      </c>
      <c r="G148" s="1"/>
      <c r="H148" s="11">
        <f t="shared" si="3"/>
        <v>0.8911226362972072</v>
      </c>
    </row>
    <row r="149" spans="1:8" ht="12.75">
      <c r="A149" s="20">
        <v>851</v>
      </c>
      <c r="B149" s="20"/>
      <c r="C149" s="65" t="s">
        <v>141</v>
      </c>
      <c r="D149" s="20">
        <f>SUM(D148)</f>
        <v>168327</v>
      </c>
      <c r="E149" s="41">
        <f>SUM(E148)</f>
        <v>150000</v>
      </c>
      <c r="F149" s="20">
        <f>SUM(F148)</f>
        <v>150000</v>
      </c>
      <c r="G149" s="1"/>
      <c r="H149" s="11">
        <f t="shared" si="3"/>
        <v>0.8911226362972072</v>
      </c>
    </row>
    <row r="150" spans="1:8" ht="13.5">
      <c r="A150" s="28">
        <v>852</v>
      </c>
      <c r="B150" s="22"/>
      <c r="C150" s="112" t="s">
        <v>48</v>
      </c>
      <c r="D150" s="106"/>
      <c r="E150" s="41"/>
      <c r="F150" s="20"/>
      <c r="G150" s="1"/>
      <c r="H150" s="11"/>
    </row>
    <row r="151" spans="1:8" ht="12.75">
      <c r="A151" s="32"/>
      <c r="B151" s="111">
        <v>85202</v>
      </c>
      <c r="C151" s="113" t="s">
        <v>173</v>
      </c>
      <c r="D151" s="114"/>
      <c r="E151" s="41"/>
      <c r="F151" s="20"/>
      <c r="G151" s="27"/>
      <c r="H151" s="115"/>
    </row>
    <row r="152" spans="1:8" ht="12.75">
      <c r="A152" s="31"/>
      <c r="B152" s="111"/>
      <c r="C152" s="63" t="s">
        <v>8</v>
      </c>
      <c r="D152" s="109">
        <v>0</v>
      </c>
      <c r="E152" s="100">
        <v>16000</v>
      </c>
      <c r="F152" s="27">
        <v>16000</v>
      </c>
      <c r="G152" s="27"/>
      <c r="H152" s="115"/>
    </row>
    <row r="153" spans="1:8" ht="12.75">
      <c r="A153" s="31"/>
      <c r="B153" s="111"/>
      <c r="C153" s="63" t="s">
        <v>174</v>
      </c>
      <c r="D153" s="109">
        <f>SUM(D152)</f>
        <v>0</v>
      </c>
      <c r="E153" s="109">
        <f>SUM(E152)</f>
        <v>16000</v>
      </c>
      <c r="F153" s="109">
        <f>SUM(F152)</f>
        <v>16000</v>
      </c>
      <c r="G153" s="27"/>
      <c r="H153" s="115"/>
    </row>
    <row r="154" spans="1:8" ht="40.5" customHeight="1">
      <c r="A154" s="31"/>
      <c r="B154" s="110">
        <v>85213</v>
      </c>
      <c r="C154" s="88" t="s">
        <v>130</v>
      </c>
      <c r="D154" s="107"/>
      <c r="E154" s="102"/>
      <c r="F154" s="51"/>
      <c r="G154" s="51"/>
      <c r="H154" s="11"/>
    </row>
    <row r="155" spans="1:8" ht="12.75">
      <c r="A155" s="31"/>
      <c r="B155" s="31"/>
      <c r="C155" s="89" t="s">
        <v>149</v>
      </c>
      <c r="D155" s="109">
        <v>28976</v>
      </c>
      <c r="E155" s="103">
        <v>11000</v>
      </c>
      <c r="F155" s="51"/>
      <c r="G155" s="50">
        <v>11000</v>
      </c>
      <c r="H155" s="11">
        <f t="shared" si="3"/>
        <v>0.37962451684152404</v>
      </c>
    </row>
    <row r="156" spans="1:8" ht="12.75">
      <c r="A156" s="48"/>
      <c r="B156" s="49"/>
      <c r="C156" s="89" t="s">
        <v>131</v>
      </c>
      <c r="D156" s="50">
        <f>SUM(D155)</f>
        <v>28976</v>
      </c>
      <c r="E156" s="103">
        <f>SUM(E155)</f>
        <v>11000</v>
      </c>
      <c r="F156" s="50"/>
      <c r="G156" s="50">
        <f>SUM(G155)</f>
        <v>11000</v>
      </c>
      <c r="H156" s="11">
        <f t="shared" si="3"/>
        <v>0.37962451684152404</v>
      </c>
    </row>
    <row r="157" spans="1:8" ht="25.5">
      <c r="A157" s="4" t="s">
        <v>33</v>
      </c>
      <c r="B157" s="4">
        <v>85214</v>
      </c>
      <c r="C157" s="67" t="s">
        <v>115</v>
      </c>
      <c r="D157" s="17"/>
      <c r="E157" s="30"/>
      <c r="F157" s="1"/>
      <c r="G157" s="1"/>
      <c r="H157" s="11"/>
    </row>
    <row r="158" spans="1:8" ht="12.75">
      <c r="A158" s="4"/>
      <c r="B158" s="4"/>
      <c r="C158" s="69" t="s">
        <v>76</v>
      </c>
      <c r="D158" s="12"/>
      <c r="E158" s="30"/>
      <c r="F158" s="1"/>
      <c r="G158" s="1"/>
      <c r="H158" s="11"/>
    </row>
    <row r="159" spans="1:8" ht="12.75">
      <c r="A159" s="14"/>
      <c r="B159" s="4"/>
      <c r="C159" s="69" t="s">
        <v>107</v>
      </c>
      <c r="D159" s="12">
        <v>45000</v>
      </c>
      <c r="E159" s="30">
        <v>42500</v>
      </c>
      <c r="F159" s="1"/>
      <c r="G159" s="1">
        <v>42500</v>
      </c>
      <c r="H159" s="11">
        <f t="shared" si="3"/>
        <v>0.9444444444444444</v>
      </c>
    </row>
    <row r="160" spans="1:8" ht="12.75">
      <c r="A160" s="14"/>
      <c r="B160" s="4"/>
      <c r="C160" s="69" t="s">
        <v>148</v>
      </c>
      <c r="D160" s="12">
        <v>1151724</v>
      </c>
      <c r="E160" s="30">
        <v>617500</v>
      </c>
      <c r="F160" s="1">
        <v>250000</v>
      </c>
      <c r="G160" s="1">
        <v>367500</v>
      </c>
      <c r="H160" s="11">
        <f t="shared" si="3"/>
        <v>0.5361527588206897</v>
      </c>
    </row>
    <row r="161" spans="1:8" ht="12.75">
      <c r="A161" s="14"/>
      <c r="B161" s="5"/>
      <c r="C161" s="69" t="s">
        <v>86</v>
      </c>
      <c r="D161" s="1">
        <f>SUM(D159:D160)</f>
        <v>1196724</v>
      </c>
      <c r="E161" s="30">
        <f>SUM(E159:E160)</f>
        <v>660000</v>
      </c>
      <c r="F161" s="1">
        <f>SUM(F160)</f>
        <v>250000</v>
      </c>
      <c r="G161" s="1">
        <f>SUM(G159:G160)</f>
        <v>410000</v>
      </c>
      <c r="H161" s="11">
        <f t="shared" si="3"/>
        <v>0.5515056103161631</v>
      </c>
    </row>
    <row r="162" spans="1:8" ht="12.75">
      <c r="A162" s="4"/>
      <c r="B162" s="4">
        <v>85215</v>
      </c>
      <c r="C162" s="67" t="s">
        <v>23</v>
      </c>
      <c r="D162" s="17"/>
      <c r="E162" s="30"/>
      <c r="F162" s="1"/>
      <c r="G162" s="1"/>
      <c r="H162" s="11"/>
    </row>
    <row r="163" spans="1:8" ht="12.75">
      <c r="A163" s="4"/>
      <c r="B163" s="4"/>
      <c r="C163" s="69" t="s">
        <v>8</v>
      </c>
      <c r="D163" s="12">
        <v>1020000</v>
      </c>
      <c r="E163" s="30">
        <v>800000</v>
      </c>
      <c r="F163" s="1">
        <v>800000</v>
      </c>
      <c r="G163" s="1"/>
      <c r="H163" s="11">
        <f t="shared" si="3"/>
        <v>0.7843137254901961</v>
      </c>
    </row>
    <row r="164" spans="1:8" ht="12.75">
      <c r="A164" s="14"/>
      <c r="B164" s="5"/>
      <c r="C164" s="72" t="s">
        <v>110</v>
      </c>
      <c r="D164" s="1">
        <f>SUM(D163)</f>
        <v>1020000</v>
      </c>
      <c r="E164" s="30">
        <f>SUM(E163)</f>
        <v>800000</v>
      </c>
      <c r="F164" s="1">
        <f>SUM(F163)</f>
        <v>800000</v>
      </c>
      <c r="G164" s="1"/>
      <c r="H164" s="11">
        <f t="shared" si="3"/>
        <v>0.7843137254901961</v>
      </c>
    </row>
    <row r="165" spans="1:8" ht="12.75">
      <c r="A165" s="4"/>
      <c r="B165" s="4">
        <v>85216</v>
      </c>
      <c r="C165" s="67" t="s">
        <v>27</v>
      </c>
      <c r="D165" s="17"/>
      <c r="E165" s="30"/>
      <c r="F165" s="1"/>
      <c r="G165" s="1"/>
      <c r="H165" s="11"/>
    </row>
    <row r="166" spans="1:8" ht="12.75">
      <c r="A166" s="4"/>
      <c r="B166" s="4"/>
      <c r="C166" s="69" t="s">
        <v>8</v>
      </c>
      <c r="D166" s="12">
        <v>42881</v>
      </c>
      <c r="E166" s="30">
        <v>51000</v>
      </c>
      <c r="F166" s="1"/>
      <c r="G166" s="1">
        <v>51000</v>
      </c>
      <c r="H166" s="11">
        <f t="shared" si="3"/>
        <v>1.1893379352160631</v>
      </c>
    </row>
    <row r="167" spans="1:8" ht="12.75">
      <c r="A167" s="14"/>
      <c r="B167" s="5"/>
      <c r="C167" s="72" t="s">
        <v>132</v>
      </c>
      <c r="D167" s="1">
        <f>SUM(D166)</f>
        <v>42881</v>
      </c>
      <c r="E167" s="30">
        <f>SUM(E166)</f>
        <v>51000</v>
      </c>
      <c r="F167" s="1"/>
      <c r="G167" s="1">
        <f>SUM(G166)</f>
        <v>51000</v>
      </c>
      <c r="H167" s="11">
        <f t="shared" si="3"/>
        <v>1.1893379352160631</v>
      </c>
    </row>
    <row r="168" spans="1:8" ht="12.75">
      <c r="A168" s="14"/>
      <c r="B168" s="4">
        <v>85219</v>
      </c>
      <c r="C168" s="67" t="s">
        <v>24</v>
      </c>
      <c r="D168" s="17"/>
      <c r="E168" s="30"/>
      <c r="F168" s="1"/>
      <c r="G168" s="1"/>
      <c r="H168" s="11"/>
    </row>
    <row r="169" spans="1:8" ht="12.75">
      <c r="A169" s="14"/>
      <c r="B169" s="4"/>
      <c r="C169" s="69" t="s">
        <v>76</v>
      </c>
      <c r="D169" s="12"/>
      <c r="E169" s="30"/>
      <c r="F169" s="1"/>
      <c r="G169" s="1"/>
      <c r="H169" s="11"/>
    </row>
    <row r="170" spans="1:8" ht="12.75">
      <c r="A170" s="14"/>
      <c r="B170" s="4"/>
      <c r="C170" s="66" t="s">
        <v>81</v>
      </c>
      <c r="D170" s="38">
        <v>347439</v>
      </c>
      <c r="E170" s="30">
        <v>305459</v>
      </c>
      <c r="F170" s="1">
        <v>163949</v>
      </c>
      <c r="G170" s="1">
        <v>141510</v>
      </c>
      <c r="H170" s="11">
        <f t="shared" si="3"/>
        <v>0.8791730346909817</v>
      </c>
    </row>
    <row r="171" spans="1:8" ht="12.75">
      <c r="A171" s="14"/>
      <c r="B171" s="4"/>
      <c r="C171" s="66" t="s">
        <v>87</v>
      </c>
      <c r="D171" s="38">
        <v>56458</v>
      </c>
      <c r="E171" s="30">
        <v>45200</v>
      </c>
      <c r="F171" s="1">
        <v>36710</v>
      </c>
      <c r="G171" s="1">
        <v>8490</v>
      </c>
      <c r="H171" s="11">
        <f t="shared" si="3"/>
        <v>0.8005951326649899</v>
      </c>
    </row>
    <row r="172" spans="1:8" ht="12.75">
      <c r="A172" s="14"/>
      <c r="B172" s="5"/>
      <c r="C172" s="66" t="s">
        <v>88</v>
      </c>
      <c r="D172" s="1">
        <f>SUM(D170:D171)</f>
        <v>403897</v>
      </c>
      <c r="E172" s="30">
        <f>SUM(E170:E171)</f>
        <v>350659</v>
      </c>
      <c r="F172" s="1">
        <f>SUM(F170:F171)</f>
        <v>200659</v>
      </c>
      <c r="G172" s="1">
        <f>SUM(G170:G171)</f>
        <v>150000</v>
      </c>
      <c r="H172" s="11">
        <f t="shared" si="3"/>
        <v>0.8681891670401117</v>
      </c>
    </row>
    <row r="173" spans="1:8" ht="12.75">
      <c r="A173" s="14"/>
      <c r="B173" s="4">
        <v>85228</v>
      </c>
      <c r="C173" s="90" t="s">
        <v>35</v>
      </c>
      <c r="D173" s="39"/>
      <c r="E173" s="30"/>
      <c r="F173" s="1"/>
      <c r="G173" s="1"/>
      <c r="H173" s="11"/>
    </row>
    <row r="174" spans="1:8" ht="12.75">
      <c r="A174" s="14"/>
      <c r="B174" s="4"/>
      <c r="C174" s="66" t="s">
        <v>76</v>
      </c>
      <c r="D174" s="38"/>
      <c r="E174" s="30"/>
      <c r="F174" s="1"/>
      <c r="G174" s="1"/>
      <c r="H174" s="11"/>
    </row>
    <row r="175" spans="1:8" ht="12.75">
      <c r="A175" s="14"/>
      <c r="B175" s="14"/>
      <c r="C175" s="66" t="s">
        <v>81</v>
      </c>
      <c r="D175" s="38">
        <v>139578</v>
      </c>
      <c r="E175" s="30">
        <v>154524</v>
      </c>
      <c r="F175" s="1">
        <v>154524</v>
      </c>
      <c r="G175" s="1"/>
      <c r="H175" s="11">
        <f t="shared" si="3"/>
        <v>1.1070799123070971</v>
      </c>
    </row>
    <row r="176" spans="1:8" ht="12.75">
      <c r="A176" s="14"/>
      <c r="B176" s="14"/>
      <c r="C176" s="66" t="s">
        <v>150</v>
      </c>
      <c r="D176" s="38">
        <v>6000</v>
      </c>
      <c r="E176" s="30">
        <v>4800</v>
      </c>
      <c r="F176" s="1">
        <v>4800</v>
      </c>
      <c r="G176" s="1"/>
      <c r="H176" s="11">
        <f t="shared" si="3"/>
        <v>0.8</v>
      </c>
    </row>
    <row r="177" spans="1:8" ht="12.75">
      <c r="A177" s="14"/>
      <c r="B177" s="14"/>
      <c r="C177" s="66" t="s">
        <v>89</v>
      </c>
      <c r="D177" s="1">
        <f>SUM(D175:D176)</f>
        <v>145578</v>
      </c>
      <c r="E177" s="30">
        <f>SUM(E175:E176)</f>
        <v>159324</v>
      </c>
      <c r="F177" s="1">
        <f>SUM(F175:F176)</f>
        <v>159324</v>
      </c>
      <c r="G177" s="1"/>
      <c r="H177" s="11">
        <f t="shared" si="3"/>
        <v>1.0944236079627416</v>
      </c>
    </row>
    <row r="178" spans="1:8" ht="12.75">
      <c r="A178" s="14"/>
      <c r="B178" s="3">
        <v>85295</v>
      </c>
      <c r="C178" s="90" t="s">
        <v>5</v>
      </c>
      <c r="D178" s="39"/>
      <c r="E178" s="30"/>
      <c r="F178" s="1"/>
      <c r="G178" s="1"/>
      <c r="H178" s="11"/>
    </row>
    <row r="179" spans="1:8" ht="12.75">
      <c r="A179" s="14"/>
      <c r="B179" s="4"/>
      <c r="C179" s="44" t="s">
        <v>76</v>
      </c>
      <c r="D179" s="38"/>
      <c r="E179" s="30"/>
      <c r="F179" s="1"/>
      <c r="G179" s="1"/>
      <c r="H179" s="11"/>
    </row>
    <row r="180" spans="1:8" ht="12.75">
      <c r="A180" s="14"/>
      <c r="B180" s="4"/>
      <c r="C180" s="66" t="s">
        <v>128</v>
      </c>
      <c r="D180" s="38"/>
      <c r="E180" s="30"/>
      <c r="F180" s="1"/>
      <c r="G180" s="1"/>
      <c r="H180" s="11"/>
    </row>
    <row r="181" spans="1:8" ht="12.75">
      <c r="A181" s="14"/>
      <c r="B181" s="4"/>
      <c r="C181" s="66" t="s">
        <v>81</v>
      </c>
      <c r="D181" s="38">
        <v>47047</v>
      </c>
      <c r="E181" s="30">
        <v>25730</v>
      </c>
      <c r="F181" s="1">
        <v>25730</v>
      </c>
      <c r="G181" s="1"/>
      <c r="H181" s="11">
        <f t="shared" si="3"/>
        <v>0.5468999086020363</v>
      </c>
    </row>
    <row r="182" spans="1:8" ht="12.75">
      <c r="A182" s="14"/>
      <c r="B182" s="4"/>
      <c r="C182" s="91" t="s">
        <v>90</v>
      </c>
      <c r="D182" s="40">
        <v>15000</v>
      </c>
      <c r="E182" s="101">
        <v>15325</v>
      </c>
      <c r="F182" s="33">
        <v>15325</v>
      </c>
      <c r="G182" s="1"/>
      <c r="H182" s="11">
        <f t="shared" si="3"/>
        <v>1.0216666666666667</v>
      </c>
    </row>
    <row r="183" spans="1:8" ht="12.75">
      <c r="A183" s="14"/>
      <c r="B183" s="4"/>
      <c r="C183" s="92" t="s">
        <v>129</v>
      </c>
      <c r="D183" s="40">
        <v>17000</v>
      </c>
      <c r="E183" s="101">
        <v>12340</v>
      </c>
      <c r="F183" s="33">
        <v>12340</v>
      </c>
      <c r="G183" s="1"/>
      <c r="H183" s="11">
        <f t="shared" si="3"/>
        <v>0.7258823529411764</v>
      </c>
    </row>
    <row r="184" spans="1:8" ht="12.75">
      <c r="A184" s="14"/>
      <c r="B184" s="4"/>
      <c r="C184" s="92" t="s">
        <v>91</v>
      </c>
      <c r="D184" s="33">
        <f>SUM(D181:D183)</f>
        <v>79047</v>
      </c>
      <c r="E184" s="101">
        <f>SUM(E181:E183)</f>
        <v>53395</v>
      </c>
      <c r="F184" s="33">
        <f>SUM(F181:F183)</f>
        <v>53395</v>
      </c>
      <c r="G184" s="1"/>
      <c r="H184" s="11">
        <f t="shared" si="3"/>
        <v>0.6754842055992005</v>
      </c>
    </row>
    <row r="185" spans="1:8" ht="12.75">
      <c r="A185" s="19">
        <v>852</v>
      </c>
      <c r="B185" s="20"/>
      <c r="C185" s="65" t="s">
        <v>142</v>
      </c>
      <c r="D185" s="20">
        <f>SUM(D184,D177,D172,D167,D164,D161,D156,D153)</f>
        <v>2917103</v>
      </c>
      <c r="E185" s="20">
        <f>SUM(E184,E177,E172,E167,E164,E161,E156,E153)</f>
        <v>2101378</v>
      </c>
      <c r="F185" s="20">
        <f>SUM(F184,F177,F172,F167,F164,F161,F156,F153)</f>
        <v>1479378</v>
      </c>
      <c r="G185" s="20">
        <f>SUM(G184,G177,G172,G167,G164,G161,G156,G153)</f>
        <v>622000</v>
      </c>
      <c r="H185" s="11">
        <f t="shared" si="3"/>
        <v>0.7203646905851456</v>
      </c>
    </row>
    <row r="186" spans="1:8" ht="12.75">
      <c r="A186" s="28">
        <v>854</v>
      </c>
      <c r="B186" s="22"/>
      <c r="C186" s="68" t="s">
        <v>49</v>
      </c>
      <c r="D186" s="105"/>
      <c r="E186" s="41"/>
      <c r="F186" s="20"/>
      <c r="G186" s="20"/>
      <c r="H186" s="11"/>
    </row>
    <row r="187" spans="1:8" ht="12.75">
      <c r="A187" s="4"/>
      <c r="B187" s="4">
        <v>85401</v>
      </c>
      <c r="C187" s="69" t="s">
        <v>147</v>
      </c>
      <c r="D187" s="12"/>
      <c r="E187" s="30"/>
      <c r="F187" s="1"/>
      <c r="G187" s="1"/>
      <c r="H187" s="11"/>
    </row>
    <row r="188" spans="1:8" ht="12.75">
      <c r="A188" s="4"/>
      <c r="B188" s="4"/>
      <c r="C188" s="80" t="s">
        <v>83</v>
      </c>
      <c r="D188" s="37">
        <v>316424</v>
      </c>
      <c r="E188" s="30">
        <v>342243</v>
      </c>
      <c r="F188" s="1">
        <v>342243</v>
      </c>
      <c r="G188" s="1"/>
      <c r="H188" s="11">
        <f t="shared" si="3"/>
        <v>1.0815962126766616</v>
      </c>
    </row>
    <row r="189" spans="1:8" ht="12.75">
      <c r="A189" s="14"/>
      <c r="B189" s="4"/>
      <c r="C189" s="93" t="s">
        <v>84</v>
      </c>
      <c r="D189" s="37">
        <v>62709</v>
      </c>
      <c r="E189" s="30">
        <v>46000</v>
      </c>
      <c r="F189" s="1">
        <v>46000</v>
      </c>
      <c r="G189" s="1"/>
      <c r="H189" s="11">
        <f t="shared" si="3"/>
        <v>0.7335470187692357</v>
      </c>
    </row>
    <row r="190" spans="1:8" ht="12.75">
      <c r="A190" s="4"/>
      <c r="B190" s="4"/>
      <c r="C190" s="80" t="s">
        <v>85</v>
      </c>
      <c r="D190" s="1">
        <f>SUM(D188:D189)</f>
        <v>379133</v>
      </c>
      <c r="E190" s="30">
        <f>SUM(E188:E189)</f>
        <v>388243</v>
      </c>
      <c r="F190" s="1">
        <f>SUM(F188:F189)</f>
        <v>388243</v>
      </c>
      <c r="G190" s="1"/>
      <c r="H190" s="11">
        <f t="shared" si="3"/>
        <v>1.0240285071465687</v>
      </c>
    </row>
    <row r="191" spans="1:8" ht="12.75">
      <c r="A191" s="4"/>
      <c r="B191" s="3">
        <v>85446</v>
      </c>
      <c r="C191" s="80" t="s">
        <v>151</v>
      </c>
      <c r="D191" s="37"/>
      <c r="E191" s="30"/>
      <c r="F191" s="1"/>
      <c r="G191" s="1"/>
      <c r="H191" s="11"/>
    </row>
    <row r="192" spans="1:8" ht="12.75">
      <c r="A192" s="14"/>
      <c r="B192" s="4"/>
      <c r="C192" s="93" t="s">
        <v>8</v>
      </c>
      <c r="D192" s="37">
        <v>3960</v>
      </c>
      <c r="E192" s="30">
        <v>850</v>
      </c>
      <c r="F192" s="1">
        <v>850</v>
      </c>
      <c r="G192" s="1"/>
      <c r="H192" s="11">
        <f t="shared" si="3"/>
        <v>0.21464646464646464</v>
      </c>
    </row>
    <row r="193" spans="1:8" ht="12.75">
      <c r="A193" s="4"/>
      <c r="B193" s="4"/>
      <c r="C193" s="80" t="s">
        <v>153</v>
      </c>
      <c r="D193" s="1">
        <f>SUM(D192)</f>
        <v>3960</v>
      </c>
      <c r="E193" s="30">
        <f>SUM(E192)</f>
        <v>850</v>
      </c>
      <c r="F193" s="1">
        <f>SUM(F192)</f>
        <v>850</v>
      </c>
      <c r="G193" s="1"/>
      <c r="H193" s="11">
        <f>E193/D193</f>
        <v>0.21464646464646464</v>
      </c>
    </row>
    <row r="194" spans="1:8" ht="12.75">
      <c r="A194" s="20">
        <v>854</v>
      </c>
      <c r="B194" s="20"/>
      <c r="C194" s="78" t="s">
        <v>143</v>
      </c>
      <c r="D194" s="20">
        <f>SUM(D193,D190)</f>
        <v>383093</v>
      </c>
      <c r="E194" s="20">
        <f>SUM(E193,E190)</f>
        <v>389093</v>
      </c>
      <c r="F194" s="20">
        <f>SUM(F193,F190)</f>
        <v>389093</v>
      </c>
      <c r="G194" s="1"/>
      <c r="H194" s="11">
        <f>E194/D194</f>
        <v>1.0156619933018876</v>
      </c>
    </row>
    <row r="195" spans="1:8" ht="12.75">
      <c r="A195" s="28">
        <v>900</v>
      </c>
      <c r="B195" s="22"/>
      <c r="C195" s="68" t="s">
        <v>50</v>
      </c>
      <c r="D195" s="105"/>
      <c r="E195" s="41"/>
      <c r="F195" s="20"/>
      <c r="G195" s="1"/>
      <c r="H195" s="11"/>
    </row>
    <row r="196" spans="1:8" ht="12.75">
      <c r="A196" s="4"/>
      <c r="B196" s="3">
        <v>90003</v>
      </c>
      <c r="C196" s="67" t="s">
        <v>25</v>
      </c>
      <c r="D196" s="17"/>
      <c r="E196" s="30"/>
      <c r="F196" s="1"/>
      <c r="G196" s="1"/>
      <c r="H196" s="11"/>
    </row>
    <row r="197" spans="1:8" ht="12.75">
      <c r="A197" s="4"/>
      <c r="B197" s="4"/>
      <c r="C197" s="69" t="s">
        <v>8</v>
      </c>
      <c r="D197" s="12">
        <v>94500</v>
      </c>
      <c r="E197" s="101">
        <v>72000</v>
      </c>
      <c r="F197" s="33">
        <v>72000</v>
      </c>
      <c r="G197" s="33"/>
      <c r="H197" s="11">
        <f>E197/D197</f>
        <v>0.7619047619047619</v>
      </c>
    </row>
    <row r="198" spans="1:8" ht="12.75">
      <c r="A198" s="4"/>
      <c r="B198" s="5"/>
      <c r="C198" s="69" t="s">
        <v>118</v>
      </c>
      <c r="D198" s="33">
        <f>SUM(D197:D197)</f>
        <v>94500</v>
      </c>
      <c r="E198" s="101">
        <f>SUM(E197:E197)</f>
        <v>72000</v>
      </c>
      <c r="F198" s="33">
        <f>SUM(F197:F197)</f>
        <v>72000</v>
      </c>
      <c r="G198" s="33"/>
      <c r="H198" s="11">
        <f>E198/D198</f>
        <v>0.7619047619047619</v>
      </c>
    </row>
    <row r="199" spans="1:8" ht="12.75">
      <c r="A199" s="14"/>
      <c r="B199" s="131"/>
      <c r="C199" s="132"/>
      <c r="D199" s="133"/>
      <c r="E199" s="133"/>
      <c r="F199" s="133"/>
      <c r="G199" s="133"/>
      <c r="H199" s="124"/>
    </row>
    <row r="200" spans="1:8" ht="12.75">
      <c r="A200" s="14"/>
      <c r="B200" s="131"/>
      <c r="C200" s="132"/>
      <c r="D200" s="133"/>
      <c r="E200" s="133"/>
      <c r="F200" s="133"/>
      <c r="G200" s="133"/>
      <c r="H200" s="124"/>
    </row>
    <row r="201" spans="1:8" ht="12.75">
      <c r="A201" s="4"/>
      <c r="B201" s="4">
        <v>90004</v>
      </c>
      <c r="C201" s="129" t="s">
        <v>26</v>
      </c>
      <c r="D201" s="130"/>
      <c r="E201" s="117"/>
      <c r="F201" s="5"/>
      <c r="G201" s="5"/>
      <c r="H201" s="122"/>
    </row>
    <row r="202" spans="1:8" ht="12.75">
      <c r="A202" s="14"/>
      <c r="B202" s="4"/>
      <c r="C202" s="72" t="s">
        <v>8</v>
      </c>
      <c r="D202" s="12">
        <v>50000</v>
      </c>
      <c r="E202" s="30">
        <v>41000</v>
      </c>
      <c r="F202" s="1">
        <v>41000</v>
      </c>
      <c r="G202" s="1"/>
      <c r="H202" s="11">
        <f>E202/D202</f>
        <v>0.82</v>
      </c>
    </row>
    <row r="203" spans="1:8" ht="12.75">
      <c r="A203" s="14"/>
      <c r="B203" s="5"/>
      <c r="C203" s="72" t="s">
        <v>117</v>
      </c>
      <c r="D203" s="1">
        <f>SUM(D202)</f>
        <v>50000</v>
      </c>
      <c r="E203" s="30">
        <f>SUM(E202)</f>
        <v>41000</v>
      </c>
      <c r="F203" s="1">
        <f>SUM(F202)</f>
        <v>41000</v>
      </c>
      <c r="G203" s="1"/>
      <c r="H203" s="11">
        <f>E203/D203</f>
        <v>0.82</v>
      </c>
    </row>
    <row r="204" spans="1:8" ht="12.75">
      <c r="A204" s="4"/>
      <c r="B204" s="4">
        <v>90015</v>
      </c>
      <c r="C204" s="67" t="s">
        <v>28</v>
      </c>
      <c r="D204" s="17"/>
      <c r="E204" s="30"/>
      <c r="F204" s="1"/>
      <c r="G204" s="1"/>
      <c r="H204" s="11"/>
    </row>
    <row r="205" spans="1:8" ht="12.75">
      <c r="A205" s="14"/>
      <c r="B205" s="4"/>
      <c r="C205" s="77" t="s">
        <v>76</v>
      </c>
      <c r="D205" s="29"/>
      <c r="E205" s="30"/>
      <c r="F205" s="1"/>
      <c r="G205" s="1"/>
      <c r="H205" s="11"/>
    </row>
    <row r="206" spans="1:8" ht="12.75">
      <c r="A206" s="14"/>
      <c r="B206" s="4"/>
      <c r="C206" s="77" t="s">
        <v>206</v>
      </c>
      <c r="D206" s="29"/>
      <c r="E206" s="30">
        <v>3000</v>
      </c>
      <c r="F206" s="1">
        <v>3000</v>
      </c>
      <c r="G206" s="1"/>
      <c r="H206" s="11"/>
    </row>
    <row r="207" spans="1:8" ht="12.75">
      <c r="A207" s="4"/>
      <c r="B207" s="4"/>
      <c r="C207" s="84" t="s">
        <v>148</v>
      </c>
      <c r="D207" s="29">
        <v>278000</v>
      </c>
      <c r="E207" s="30">
        <v>240000</v>
      </c>
      <c r="F207" s="1">
        <v>240000</v>
      </c>
      <c r="G207" s="1">
        <v>0</v>
      </c>
      <c r="H207" s="11">
        <f>E207/D207</f>
        <v>0.8633093525179856</v>
      </c>
    </row>
    <row r="208" spans="1:8" ht="38.25">
      <c r="A208" s="4"/>
      <c r="B208" s="4"/>
      <c r="C208" s="84" t="s">
        <v>186</v>
      </c>
      <c r="D208" s="29">
        <v>4000</v>
      </c>
      <c r="E208" s="30">
        <v>18000</v>
      </c>
      <c r="F208" s="1">
        <v>18000</v>
      </c>
      <c r="G208" s="1"/>
      <c r="H208" s="11">
        <f>E208/D208</f>
        <v>4.5</v>
      </c>
    </row>
    <row r="209" spans="1:8" ht="12.75">
      <c r="A209" s="4"/>
      <c r="B209" s="4"/>
      <c r="C209" s="84" t="s">
        <v>119</v>
      </c>
      <c r="D209" s="1">
        <f>SUM(D205:D208)</f>
        <v>282000</v>
      </c>
      <c r="E209" s="30">
        <f>SUM(E205:E208)</f>
        <v>261000</v>
      </c>
      <c r="F209" s="1">
        <f>SUM(F205:F208)</f>
        <v>261000</v>
      </c>
      <c r="G209" s="1">
        <f>SUM(G207:G207)</f>
        <v>0</v>
      </c>
      <c r="H209" s="11">
        <f>E209/D209</f>
        <v>0.925531914893617</v>
      </c>
    </row>
    <row r="210" spans="1:8" ht="12.75">
      <c r="A210" s="4"/>
      <c r="B210" s="3">
        <v>90095</v>
      </c>
      <c r="C210" s="67" t="s">
        <v>5</v>
      </c>
      <c r="D210" s="17"/>
      <c r="E210" s="30"/>
      <c r="F210" s="1"/>
      <c r="G210" s="1"/>
      <c r="H210" s="11"/>
    </row>
    <row r="211" spans="1:8" ht="12.75">
      <c r="A211" s="14"/>
      <c r="B211" s="4"/>
      <c r="C211" s="94" t="s">
        <v>72</v>
      </c>
      <c r="D211" s="36"/>
      <c r="E211" s="101"/>
      <c r="F211" s="33"/>
      <c r="G211" s="1"/>
      <c r="H211" s="11"/>
    </row>
    <row r="212" spans="1:8" ht="12.75">
      <c r="A212" s="14"/>
      <c r="B212" s="14"/>
      <c r="C212" s="85" t="s">
        <v>73</v>
      </c>
      <c r="D212" s="36"/>
      <c r="E212" s="101">
        <v>14300</v>
      </c>
      <c r="F212" s="33">
        <v>14300</v>
      </c>
      <c r="G212" s="1"/>
      <c r="H212" s="11"/>
    </row>
    <row r="213" spans="1:8" ht="26.25" customHeight="1">
      <c r="A213" s="14"/>
      <c r="B213" s="14"/>
      <c r="C213" s="85" t="s">
        <v>201</v>
      </c>
      <c r="D213" s="29">
        <v>12817</v>
      </c>
      <c r="E213" s="62">
        <v>3400</v>
      </c>
      <c r="F213" s="38">
        <v>3400</v>
      </c>
      <c r="G213" s="1"/>
      <c r="H213" s="11">
        <f>E213/D213</f>
        <v>0.26527268471561205</v>
      </c>
    </row>
    <row r="214" spans="1:8" ht="12.75">
      <c r="A214" s="14"/>
      <c r="B214" s="14"/>
      <c r="C214" s="85" t="s">
        <v>158</v>
      </c>
      <c r="D214" s="36"/>
      <c r="E214" s="101"/>
      <c r="F214" s="33"/>
      <c r="G214" s="1"/>
      <c r="H214" s="11"/>
    </row>
    <row r="215" spans="1:8" ht="12.75">
      <c r="A215" s="14"/>
      <c r="B215" s="14"/>
      <c r="C215" s="85" t="s">
        <v>195</v>
      </c>
      <c r="D215" s="36"/>
      <c r="E215" s="101">
        <v>20000</v>
      </c>
      <c r="F215" s="33">
        <v>20000</v>
      </c>
      <c r="G215" s="1"/>
      <c r="H215" s="11"/>
    </row>
    <row r="216" spans="1:8" ht="25.5">
      <c r="A216" s="14"/>
      <c r="B216" s="14"/>
      <c r="C216" s="85" t="s">
        <v>189</v>
      </c>
      <c r="D216" s="29">
        <v>61000</v>
      </c>
      <c r="E216" s="62">
        <v>14000</v>
      </c>
      <c r="F216" s="38">
        <v>14000</v>
      </c>
      <c r="G216" s="1"/>
      <c r="H216" s="11">
        <f>E216/D216</f>
        <v>0.22950819672131148</v>
      </c>
    </row>
    <row r="217" spans="1:8" ht="12.75">
      <c r="A217" s="14"/>
      <c r="B217" s="14"/>
      <c r="C217" s="85" t="s">
        <v>120</v>
      </c>
      <c r="D217" s="33">
        <f>SUM(D212:D216)</f>
        <v>73817</v>
      </c>
      <c r="E217" s="101">
        <f>SUM(E212:E216)</f>
        <v>51700</v>
      </c>
      <c r="F217" s="33">
        <f>SUM(F212:F216)</f>
        <v>51700</v>
      </c>
      <c r="G217" s="1"/>
      <c r="H217" s="11">
        <f>E217/D217</f>
        <v>0.700380671119119</v>
      </c>
    </row>
    <row r="218" spans="1:8" ht="12.75">
      <c r="A218" s="20">
        <v>900</v>
      </c>
      <c r="B218" s="19"/>
      <c r="C218" s="78" t="s">
        <v>200</v>
      </c>
      <c r="D218" s="20">
        <f>SUM(D217,D209,D203,D198)</f>
        <v>500317</v>
      </c>
      <c r="E218" s="41">
        <f>SUM(E217,E209,E203,E198)</f>
        <v>425700</v>
      </c>
      <c r="F218" s="20">
        <f>SUM(F217,F209,F203,F198)</f>
        <v>425700</v>
      </c>
      <c r="G218" s="20">
        <f>SUM(G209)</f>
        <v>0</v>
      </c>
      <c r="H218" s="11">
        <f>E218/D218</f>
        <v>0.850860554408505</v>
      </c>
    </row>
    <row r="219" spans="1:8" ht="12.75">
      <c r="A219" s="27">
        <v>921</v>
      </c>
      <c r="B219" s="25"/>
      <c r="C219" s="68" t="s">
        <v>54</v>
      </c>
      <c r="D219" s="105"/>
      <c r="E219" s="41"/>
      <c r="F219" s="20"/>
      <c r="G219" s="1"/>
      <c r="H219" s="11"/>
    </row>
    <row r="220" spans="1:8" ht="12.75">
      <c r="A220" s="4"/>
      <c r="B220" s="3">
        <v>92109</v>
      </c>
      <c r="C220" s="67" t="s">
        <v>29</v>
      </c>
      <c r="D220" s="17"/>
      <c r="E220" s="30"/>
      <c r="F220" s="1"/>
      <c r="G220" s="1"/>
      <c r="H220" s="11"/>
    </row>
    <row r="221" spans="1:8" ht="12.75">
      <c r="A221" s="14"/>
      <c r="B221" s="14"/>
      <c r="C221" s="69" t="s">
        <v>70</v>
      </c>
      <c r="D221" s="12"/>
      <c r="E221" s="30"/>
      <c r="F221" s="1"/>
      <c r="G221" s="1"/>
      <c r="H221" s="11"/>
    </row>
    <row r="222" spans="1:8" ht="24" customHeight="1">
      <c r="A222" s="14"/>
      <c r="B222" s="4"/>
      <c r="C222" s="72" t="s">
        <v>202</v>
      </c>
      <c r="D222" s="12">
        <v>397000</v>
      </c>
      <c r="E222" s="62">
        <v>330000</v>
      </c>
      <c r="F222" s="38">
        <v>330000</v>
      </c>
      <c r="G222" s="33"/>
      <c r="H222" s="11">
        <f>E222/D222</f>
        <v>0.8312342569269522</v>
      </c>
    </row>
    <row r="223" spans="1:8" ht="12.75">
      <c r="A223" s="4"/>
      <c r="B223" s="4"/>
      <c r="C223" s="69" t="s">
        <v>97</v>
      </c>
      <c r="D223" s="12"/>
      <c r="E223" s="101">
        <v>23000</v>
      </c>
      <c r="F223" s="33">
        <v>23000</v>
      </c>
      <c r="G223" s="33"/>
      <c r="H223" s="11"/>
    </row>
    <row r="224" spans="1:8" ht="12.75">
      <c r="A224" s="4"/>
      <c r="B224" s="4"/>
      <c r="C224" s="69" t="s">
        <v>98</v>
      </c>
      <c r="D224" s="33">
        <f>SUM(D222:D223)</f>
        <v>397000</v>
      </c>
      <c r="E224" s="101">
        <f>SUM(E222:E223)</f>
        <v>353000</v>
      </c>
      <c r="F224" s="33">
        <f>SUM(F222:F223)</f>
        <v>353000</v>
      </c>
      <c r="G224" s="33"/>
      <c r="H224" s="11">
        <f>E224/D224</f>
        <v>0.889168765743073</v>
      </c>
    </row>
    <row r="225" spans="1:8" ht="12.75">
      <c r="A225" s="4"/>
      <c r="B225" s="3">
        <v>92116</v>
      </c>
      <c r="C225" s="67" t="s">
        <v>30</v>
      </c>
      <c r="D225" s="17"/>
      <c r="E225" s="30"/>
      <c r="F225" s="1"/>
      <c r="G225" s="1"/>
      <c r="H225" s="11"/>
    </row>
    <row r="226" spans="1:8" ht="12.75">
      <c r="A226" s="4"/>
      <c r="B226" s="4"/>
      <c r="C226" s="84" t="s">
        <v>95</v>
      </c>
      <c r="D226" s="29">
        <v>160000</v>
      </c>
      <c r="E226" s="30">
        <v>125000</v>
      </c>
      <c r="F226" s="1">
        <v>125000</v>
      </c>
      <c r="G226" s="1"/>
      <c r="H226" s="11">
        <f>E226/D226</f>
        <v>0.78125</v>
      </c>
    </row>
    <row r="227" spans="1:8" ht="12.75">
      <c r="A227" s="4"/>
      <c r="B227" s="5"/>
      <c r="C227" s="69" t="s">
        <v>96</v>
      </c>
      <c r="D227" s="1">
        <f>SUM(D226)</f>
        <v>160000</v>
      </c>
      <c r="E227" s="30">
        <f>SUM(E226)</f>
        <v>125000</v>
      </c>
      <c r="F227" s="1">
        <f>SUM(F226)</f>
        <v>125000</v>
      </c>
      <c r="G227" s="1"/>
      <c r="H227" s="11">
        <f>E227/D227</f>
        <v>0.78125</v>
      </c>
    </row>
    <row r="228" spans="1:8" ht="12.75">
      <c r="A228" s="4"/>
      <c r="B228" s="3">
        <v>92195</v>
      </c>
      <c r="C228" s="67" t="s">
        <v>5</v>
      </c>
      <c r="D228" s="17"/>
      <c r="E228" s="30"/>
      <c r="F228" s="1"/>
      <c r="G228" s="1"/>
      <c r="H228" s="11"/>
    </row>
    <row r="229" spans="1:8" ht="10.5" customHeight="1">
      <c r="A229" s="4"/>
      <c r="B229" s="14"/>
      <c r="C229" s="84" t="s">
        <v>8</v>
      </c>
      <c r="D229" s="29">
        <v>10000</v>
      </c>
      <c r="E229" s="62">
        <v>10000</v>
      </c>
      <c r="F229" s="38">
        <v>10000</v>
      </c>
      <c r="G229" s="1"/>
      <c r="H229" s="11">
        <f>E229/D229</f>
        <v>1</v>
      </c>
    </row>
    <row r="230" spans="1:8" ht="14.25" customHeight="1">
      <c r="A230" s="4"/>
      <c r="B230" s="14"/>
      <c r="C230" s="84" t="s">
        <v>121</v>
      </c>
      <c r="D230" s="33">
        <f>SUM(D229:D229)</f>
        <v>10000</v>
      </c>
      <c r="E230" s="101">
        <f>SUM(E229:E229)</f>
        <v>10000</v>
      </c>
      <c r="F230" s="33">
        <f>SUM(F229:F229)</f>
        <v>10000</v>
      </c>
      <c r="G230" s="1"/>
      <c r="H230" s="11">
        <f>E230/D230</f>
        <v>1</v>
      </c>
    </row>
    <row r="231" spans="1:8" ht="14.25" customHeight="1">
      <c r="A231" s="20">
        <v>921</v>
      </c>
      <c r="B231" s="19"/>
      <c r="C231" s="65" t="s">
        <v>144</v>
      </c>
      <c r="D231" s="20">
        <f>SUM(D230,D227,D224,)</f>
        <v>567000</v>
      </c>
      <c r="E231" s="20">
        <f>SUM(E230,E227,E224,)</f>
        <v>488000</v>
      </c>
      <c r="F231" s="20">
        <f>SUM(F230,F227,F224,)</f>
        <v>488000</v>
      </c>
      <c r="G231" s="20">
        <f>SUM(G230,G227,G224,)</f>
        <v>0</v>
      </c>
      <c r="H231" s="11">
        <f>E231/D231</f>
        <v>0.8606701940035273</v>
      </c>
    </row>
    <row r="232" spans="1:8" ht="12.75">
      <c r="A232" s="32">
        <v>926</v>
      </c>
      <c r="B232" s="25"/>
      <c r="C232" s="68" t="s">
        <v>55</v>
      </c>
      <c r="D232" s="105"/>
      <c r="E232" s="41"/>
      <c r="F232" s="20"/>
      <c r="G232" s="1"/>
      <c r="H232" s="11"/>
    </row>
    <row r="233" spans="1:8" ht="12.75">
      <c r="A233" s="3" t="s">
        <v>33</v>
      </c>
      <c r="B233" s="3">
        <v>92601</v>
      </c>
      <c r="C233" s="67" t="s">
        <v>51</v>
      </c>
      <c r="D233" s="17"/>
      <c r="E233" s="30"/>
      <c r="F233" s="1"/>
      <c r="G233" s="1"/>
      <c r="H233" s="11"/>
    </row>
    <row r="234" spans="1:8" ht="12.75">
      <c r="A234" s="4"/>
      <c r="B234" s="4"/>
      <c r="C234" s="69" t="s">
        <v>76</v>
      </c>
      <c r="D234" s="12"/>
      <c r="E234" s="30"/>
      <c r="F234" s="1"/>
      <c r="G234" s="1"/>
      <c r="H234" s="11"/>
    </row>
    <row r="235" spans="1:8" ht="12.75">
      <c r="A235" s="14"/>
      <c r="B235" s="4"/>
      <c r="C235" s="72" t="s">
        <v>204</v>
      </c>
      <c r="D235" s="12"/>
      <c r="E235" s="30"/>
      <c r="F235" s="1"/>
      <c r="G235" s="1"/>
      <c r="H235" s="11"/>
    </row>
    <row r="236" spans="1:8" ht="13.5" customHeight="1">
      <c r="A236" s="14"/>
      <c r="B236" s="4"/>
      <c r="C236" s="72" t="s">
        <v>107</v>
      </c>
      <c r="D236" s="12"/>
      <c r="E236" s="30">
        <v>64000</v>
      </c>
      <c r="F236" s="1">
        <v>64000</v>
      </c>
      <c r="G236" s="1"/>
      <c r="H236" s="11"/>
    </row>
    <row r="237" spans="1:8" ht="12.75">
      <c r="A237" s="14"/>
      <c r="B237" s="4"/>
      <c r="C237" s="72" t="s">
        <v>203</v>
      </c>
      <c r="D237" s="12"/>
      <c r="E237" s="30">
        <v>50000</v>
      </c>
      <c r="F237" s="1">
        <v>50000</v>
      </c>
      <c r="G237" s="1"/>
      <c r="H237" s="11"/>
    </row>
    <row r="238" spans="1:8" ht="12.75">
      <c r="A238" s="14"/>
      <c r="B238" s="4"/>
      <c r="C238" s="72" t="s">
        <v>205</v>
      </c>
      <c r="D238" s="12"/>
      <c r="E238" s="30"/>
      <c r="F238" s="1"/>
      <c r="G238" s="1"/>
      <c r="H238" s="11"/>
    </row>
    <row r="239" spans="1:8" ht="12.75">
      <c r="A239" s="14"/>
      <c r="B239" s="4"/>
      <c r="C239" s="69" t="s">
        <v>107</v>
      </c>
      <c r="D239" s="12">
        <v>15918</v>
      </c>
      <c r="E239" s="30">
        <v>9427</v>
      </c>
      <c r="F239" s="1">
        <v>9427</v>
      </c>
      <c r="G239" s="1"/>
      <c r="H239" s="11">
        <f>E239/D239</f>
        <v>0.592222641035306</v>
      </c>
    </row>
    <row r="240" spans="1:8" ht="12.75">
      <c r="A240" s="4"/>
      <c r="B240" s="4"/>
      <c r="C240" s="84" t="s">
        <v>101</v>
      </c>
      <c r="D240" s="29">
        <v>43881</v>
      </c>
      <c r="E240" s="30">
        <v>40000</v>
      </c>
      <c r="F240" s="1">
        <v>40000</v>
      </c>
      <c r="G240" s="1"/>
      <c r="H240" s="11">
        <f>E240/D240</f>
        <v>0.9115562544153506</v>
      </c>
    </row>
    <row r="241" spans="1:8" ht="12.75">
      <c r="A241" s="4"/>
      <c r="B241" s="4"/>
      <c r="C241" s="95" t="s">
        <v>155</v>
      </c>
      <c r="D241" s="29">
        <v>2150917</v>
      </c>
      <c r="E241" s="30">
        <v>1372000</v>
      </c>
      <c r="F241" s="1">
        <v>1372000</v>
      </c>
      <c r="G241" s="1"/>
      <c r="H241" s="11">
        <f>E241/D241</f>
        <v>0.637867476987722</v>
      </c>
    </row>
    <row r="242" spans="1:8" ht="15" customHeight="1">
      <c r="A242" s="4"/>
      <c r="B242" s="4"/>
      <c r="C242" s="96" t="s">
        <v>113</v>
      </c>
      <c r="D242" s="30">
        <f>SUM(D236:D241)</f>
        <v>2210716</v>
      </c>
      <c r="E242" s="30">
        <f>SUM(E236:E241)</f>
        <v>1535427</v>
      </c>
      <c r="F242" s="30">
        <f>SUM(F236:F241)</f>
        <v>1535427</v>
      </c>
      <c r="G242" s="1"/>
      <c r="H242" s="11">
        <f>E242/D242</f>
        <v>0.6945383305680151</v>
      </c>
    </row>
    <row r="243" spans="1:8" ht="12.75">
      <c r="A243" s="4"/>
      <c r="B243" s="3">
        <v>92605</v>
      </c>
      <c r="C243" s="67" t="s">
        <v>32</v>
      </c>
      <c r="D243" s="17"/>
      <c r="E243" s="30"/>
      <c r="F243" s="1"/>
      <c r="G243" s="1"/>
      <c r="H243" s="11"/>
    </row>
    <row r="244" spans="1:8" ht="12.75">
      <c r="A244" s="4"/>
      <c r="B244" s="4"/>
      <c r="C244" s="69" t="s">
        <v>70</v>
      </c>
      <c r="D244" s="12"/>
      <c r="E244" s="30"/>
      <c r="F244" s="1"/>
      <c r="G244" s="1"/>
      <c r="H244" s="11"/>
    </row>
    <row r="245" spans="1:8" ht="12.75">
      <c r="A245" s="14"/>
      <c r="B245" s="4"/>
      <c r="C245" s="72" t="s">
        <v>71</v>
      </c>
      <c r="D245" s="12"/>
      <c r="E245" s="101">
        <v>4400</v>
      </c>
      <c r="F245" s="33">
        <v>4400</v>
      </c>
      <c r="G245" s="33"/>
      <c r="H245" s="11"/>
    </row>
    <row r="246" spans="1:8" ht="25.5">
      <c r="A246" s="14"/>
      <c r="B246" s="4"/>
      <c r="C246" s="72" t="s">
        <v>188</v>
      </c>
      <c r="D246" s="12">
        <v>49000</v>
      </c>
      <c r="E246" s="62">
        <v>36000</v>
      </c>
      <c r="F246" s="38">
        <v>36000</v>
      </c>
      <c r="G246" s="33"/>
      <c r="H246" s="11"/>
    </row>
    <row r="247" spans="1:8" ht="12.75">
      <c r="A247" s="14"/>
      <c r="B247" s="4"/>
      <c r="C247" s="72" t="s">
        <v>187</v>
      </c>
      <c r="D247" s="12">
        <v>13100</v>
      </c>
      <c r="E247" s="101">
        <v>7450</v>
      </c>
      <c r="F247" s="33">
        <v>7450</v>
      </c>
      <c r="G247" s="33"/>
      <c r="H247" s="11">
        <f>E247/D247</f>
        <v>0.5687022900763359</v>
      </c>
    </row>
    <row r="248" spans="1:8" ht="12.75">
      <c r="A248" s="14"/>
      <c r="B248" s="5"/>
      <c r="C248" s="72" t="s">
        <v>114</v>
      </c>
      <c r="D248" s="33">
        <f>SUM(D245:D247)</f>
        <v>62100</v>
      </c>
      <c r="E248" s="33">
        <f>SUM(E245:E247)</f>
        <v>47850</v>
      </c>
      <c r="F248" s="33">
        <f>SUM(F245:F247)</f>
        <v>47850</v>
      </c>
      <c r="G248" s="33"/>
      <c r="H248" s="11">
        <f>E248/D248</f>
        <v>0.7705314009661836</v>
      </c>
    </row>
    <row r="249" spans="1:8" ht="12.75">
      <c r="A249" s="19">
        <v>926</v>
      </c>
      <c r="B249" s="45"/>
      <c r="C249" s="65" t="s">
        <v>145</v>
      </c>
      <c r="D249" s="20">
        <f>SUM(D248,D242)</f>
        <v>2272816</v>
      </c>
      <c r="E249" s="41">
        <f>SUM(E248,E242)</f>
        <v>1583277</v>
      </c>
      <c r="F249" s="20">
        <f>SUM(F248,F242)</f>
        <v>1583277</v>
      </c>
      <c r="G249" s="1"/>
      <c r="H249" s="11">
        <f>E249/D249</f>
        <v>0.6966146841627303</v>
      </c>
    </row>
    <row r="250" spans="1:8" ht="16.5">
      <c r="A250" s="9"/>
      <c r="B250" s="6"/>
      <c r="C250" s="97" t="s">
        <v>31</v>
      </c>
      <c r="D250" s="20">
        <f>SUM(D249,D231,D218,D194,D185,D149,D141,D108,D104,D99,D92,D75,D65,D47,D42,D34,D27)</f>
        <v>19194704</v>
      </c>
      <c r="E250" s="20">
        <f>SUM(E249,E231,E218,E194,E185,E149,E141,E108,E104,E99,E92,E75,E65,E47,E42,E34,E27)</f>
        <v>19154092</v>
      </c>
      <c r="F250" s="20">
        <f>SUM(F249,F231,F218,F194,F185,F149,F141,F108,F104,F99,F92,F75,F65,F47,F42,F34,F27)</f>
        <v>18438677</v>
      </c>
      <c r="G250" s="20">
        <f>SUM(G249,G231,G218,G194,G185,G149,G141,G108,G104,G99,G92,G75,G65,G47,G42,G34,G27)</f>
        <v>715415</v>
      </c>
      <c r="H250" s="11">
        <f>E250/D250</f>
        <v>0.9978842080607234</v>
      </c>
    </row>
  </sheetData>
  <mergeCells count="7">
    <mergeCell ref="H6:H7"/>
    <mergeCell ref="A6:A7"/>
    <mergeCell ref="F6:G6"/>
    <mergeCell ref="E6:E7"/>
    <mergeCell ref="C6:C7"/>
    <mergeCell ref="B6:B7"/>
    <mergeCell ref="D6:D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2003-12-15T08:43:11Z</cp:lastPrinted>
  <dcterms:created xsi:type="dcterms:W3CDTF">2000-09-21T07:22:22Z</dcterms:created>
  <dcterms:modified xsi:type="dcterms:W3CDTF">2003-12-15T09:49:49Z</dcterms:modified>
  <cp:category/>
  <cp:version/>
  <cp:contentType/>
  <cp:contentStatus/>
</cp:coreProperties>
</file>