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<sst xmlns="http://schemas.openxmlformats.org/spreadsheetml/2006/main" count="313" uniqueCount="167">
  <si>
    <t>Dział</t>
  </si>
  <si>
    <t>Rozdział</t>
  </si>
  <si>
    <t>Treść</t>
  </si>
  <si>
    <t xml:space="preserve">0 1008 </t>
  </si>
  <si>
    <t>Budowa i utrzymanie urządzeń melioracji wodnych</t>
  </si>
  <si>
    <t>0 1095</t>
  </si>
  <si>
    <t>Pozostała działalność</t>
  </si>
  <si>
    <t xml:space="preserve">0 10 </t>
  </si>
  <si>
    <t>Wydatki bieżące</t>
  </si>
  <si>
    <t>Drogi publiczne gminne</t>
  </si>
  <si>
    <t>Gospodarka gruntami i nieruchomościami</t>
  </si>
  <si>
    <t>Urzędy wojewódzkie</t>
  </si>
  <si>
    <t>Rady gmin (miast i miast na prawach powiatu)</t>
  </si>
  <si>
    <t>Urzędy gmin (miast i miast na prawach powiatu)</t>
  </si>
  <si>
    <t>Ochotnicze straże pożarne</t>
  </si>
  <si>
    <t>Obrona cywilna</t>
  </si>
  <si>
    <t>Straż Miejska</t>
  </si>
  <si>
    <t>Gimnazja</t>
  </si>
  <si>
    <t>Dowożenie uczniów do szkół</t>
  </si>
  <si>
    <t>Ośrodki pomocy społecznej</t>
  </si>
  <si>
    <t>Świetlice szkolne</t>
  </si>
  <si>
    <t>Oczyszczanie miast i wsi</t>
  </si>
  <si>
    <t>Utrzymanie zieleni w miastach i gminach</t>
  </si>
  <si>
    <t>Oświetlenie ulic , placów i dróg</t>
  </si>
  <si>
    <t>Domy i ośrodki kultury, świetlice i kluby</t>
  </si>
  <si>
    <t>Biblioteki</t>
  </si>
  <si>
    <t>Zadania w zakresie kultury fizycznej i sportu</t>
  </si>
  <si>
    <t xml:space="preserve"> </t>
  </si>
  <si>
    <t>Usługi opiekuńcze i specjalistyczne usługi opiekuńcze</t>
  </si>
  <si>
    <t>0 10</t>
  </si>
  <si>
    <t>ROLNICTWO I ŁOWIECTWO</t>
  </si>
  <si>
    <t>GOSPODARKA MIESZKANIOWA</t>
  </si>
  <si>
    <t>DZIAŁALNOŚĆ USŁUGOWA</t>
  </si>
  <si>
    <t>ADMINISTRACJA PUBLICZNA</t>
  </si>
  <si>
    <t>BEZPIECZEŃSTWO PUBLICZNE I OCHRONA PRZECIWPOŻAROWA</t>
  </si>
  <si>
    <t>OCHRONA ZDROWIA</t>
  </si>
  <si>
    <t>GOSPODARKA KOMUNALNA I OCHRONA ŚRODOWISKA</t>
  </si>
  <si>
    <t>Obiekty sportowe</t>
  </si>
  <si>
    <t>Urzędy naczelnych organów władzy państwowej , kontroli i ochrony prawa</t>
  </si>
  <si>
    <t>KULTURA I OCHRONA DZIEDZICTWA NARODOWEGO</t>
  </si>
  <si>
    <t>KULTURA FIZYCZNA I SPORT</t>
  </si>
  <si>
    <t>OBSŁUGA DŁUGU PUBLICZNEGO</t>
  </si>
  <si>
    <t>Obsługa papierów wartościowych, kredytów i pożyczek jednostek samorządu terytorialnego</t>
  </si>
  <si>
    <t xml:space="preserve">Plan </t>
  </si>
  <si>
    <t>Wykonanie</t>
  </si>
  <si>
    <t>% realizacji planu</t>
  </si>
  <si>
    <t>0 1008</t>
  </si>
  <si>
    <t>RAZEM</t>
  </si>
  <si>
    <t>Wynagrodzenia osobowe pracowników</t>
  </si>
  <si>
    <t>0 1030</t>
  </si>
  <si>
    <t>Izby rolnicze</t>
  </si>
  <si>
    <t>Wydatki bieżące, w  tym:</t>
  </si>
  <si>
    <t>Wydatki bieżące, w tym:</t>
  </si>
  <si>
    <t>Wydatki bieżące  , w tym:</t>
  </si>
  <si>
    <t>Wydatki bieżące , w tym:</t>
  </si>
  <si>
    <t>Wydatki bieżące (Wpłaty gminy na rzecz Izby Rolniczej w Opolu w wysokości 2% uzyskanych wpływów z podatku rolnego)</t>
  </si>
  <si>
    <t>Wydatki bieżące, w tym</t>
  </si>
  <si>
    <t xml:space="preserve">Szkoły podstawowe </t>
  </si>
  <si>
    <t xml:space="preserve">Różne jednostki obsługi gospodarki mieszkaniowej </t>
  </si>
  <si>
    <t xml:space="preserve">Ogółem </t>
  </si>
  <si>
    <t>Dokształcanie i doskonalenie nauczycieli</t>
  </si>
  <si>
    <t xml:space="preserve">Zasiłki i pomoc w naturze oraz składki na ubezpieczenia społeczne </t>
  </si>
  <si>
    <t>OŚWIATA I WYCHOWANIE (wydatki wg zał.nr 1)</t>
  </si>
  <si>
    <t>Pozostałe zadania w zakresie kultury</t>
  </si>
  <si>
    <t>Plany zagospodarowania przestrzennego</t>
  </si>
  <si>
    <t>URZĘDY NACZELNYCH ORGANÓW WŁADZY PAŃST.,KONTR. I OCHR. PR ORAZ SĄDOWNICTWA</t>
  </si>
  <si>
    <t>Świadczenia rodzinne oraz składki na ubezpieczenia emerytalne i rentowe z ubezpieczenia społecznego</t>
  </si>
  <si>
    <t>POMOC SPOŁECZNA</t>
  </si>
  <si>
    <t>Ogółem</t>
  </si>
  <si>
    <t xml:space="preserve">Składki na ubezpieczenia zdrowotne opłacane za osoby pobierające niektóre świadczenia z pomocy społecznej </t>
  </si>
  <si>
    <t>Wydatki bieżące- zadania własne, w tym:</t>
  </si>
  <si>
    <t>Wydatki bieżące- obsługa długu (odsetki od kredytów)</t>
  </si>
  <si>
    <t>Przedszkola</t>
  </si>
  <si>
    <t>Dodatki mieszkaniowe</t>
  </si>
  <si>
    <t>Pomoc materialna dla uczniów</t>
  </si>
  <si>
    <t>TRANSPORT I ŁĄCZNOŚĆ</t>
  </si>
  <si>
    <t>Promocja jednostek samorządu terytorialnego</t>
  </si>
  <si>
    <t>Wydatki majątkowe</t>
  </si>
  <si>
    <t xml:space="preserve">DOCHODY OD OSÓB PRAWNYCH, OD OSÓB FIZYCZNYCH I OD INNYCH JEDNOSTEK NIEPOSIADAJĄCYCH OSOBOWOŚCI PRAWNEJ ORAZ WYDATKI ZWIĄZANE Z ICH POBOREM </t>
  </si>
  <si>
    <t xml:space="preserve">Pobór podatków , opłat i niepodatkowych należności budżetowych </t>
  </si>
  <si>
    <t>Wydatki bieżące- wydatki realizowane przez jednostki oświatowe oraz urząd miejski.</t>
  </si>
  <si>
    <t>0 1010</t>
  </si>
  <si>
    <t>0 20</t>
  </si>
  <si>
    <t>0 2001</t>
  </si>
  <si>
    <t>Gospodarka leśna</t>
  </si>
  <si>
    <t>LEŚNICTWO</t>
  </si>
  <si>
    <t xml:space="preserve">Wydatki bieżące                   </t>
  </si>
  <si>
    <t>wynagrodzenia i pochodne od wynagrodzeń</t>
  </si>
  <si>
    <t>Cmentarze</t>
  </si>
  <si>
    <t xml:space="preserve">Wydatki bieżące:,  w tym </t>
  </si>
  <si>
    <t>wynagrodzenia i pochodne od wynagrodzeń (inkaso podatków)</t>
  </si>
  <si>
    <t xml:space="preserve">wynagrodzenia i pochodne od wynagrodzeń       </t>
  </si>
  <si>
    <t xml:space="preserve">wynagrodzenia i pochodne od wynagrodzeń                   </t>
  </si>
  <si>
    <t>Gospodarka odpadami</t>
  </si>
  <si>
    <t xml:space="preserve">Wydatki bieżące, w tym  </t>
  </si>
  <si>
    <t>Wynagrodzenia i pochodne od wynagrodzeń</t>
  </si>
  <si>
    <t>Licea ogólnokształcące</t>
  </si>
  <si>
    <t>Infrastruktura wodociągowa i sanitacyjna wsi</t>
  </si>
  <si>
    <t>RAZEM WYDATKI, w tym:</t>
  </si>
  <si>
    <t>WYDATKI BIEŻĄCE</t>
  </si>
  <si>
    <t>WYDATKI MAJĄTKOWE</t>
  </si>
  <si>
    <t xml:space="preserve">dotacje                                         </t>
  </si>
  <si>
    <t>Wydatki bieżące- wydatki związane z administrowaniem nieruchomości gminnych</t>
  </si>
  <si>
    <t>Wydatki bieżące- zarząd gminnym wysypiskiem śmieci</t>
  </si>
  <si>
    <t>EDUKACYJNA OPIEKA WYCHOWAWCZA  (wg załącznika  nr 1)</t>
  </si>
  <si>
    <t>Oddziały przedszkolne w szkołach podstawowych</t>
  </si>
  <si>
    <t>Wydatki bieżące-  utrzymanie czystości na cmen.komunal.</t>
  </si>
  <si>
    <t>wydatki majątkowe</t>
  </si>
  <si>
    <t>wydatki na utrzymanie obiektów sportowych: basen, hala , boiska sportowe</t>
  </si>
  <si>
    <t>Wydatki bieżące-  wykaszanie traw , usuwanie wiatrołomów, usuwanie chwastów z zieleni miejskiej, ustawianie koszy na terenie gminy</t>
  </si>
  <si>
    <t>Wydatki majatkowe</t>
  </si>
  <si>
    <t>wydatki majatkowe</t>
  </si>
  <si>
    <t>Stołowki szkolne</t>
  </si>
  <si>
    <t>Wydatki bieżące:, w tym</t>
  </si>
  <si>
    <t>Wydatki bieżące - związane ze sprzedażą mienia i przejęciem mieszkań do zasiedlenia</t>
  </si>
  <si>
    <t>wydatki bieżące- konserwacja monitoringu miasta</t>
  </si>
  <si>
    <t>Wydatki bieżące- dotacja dla Powiatu Kluczborskiego na dofinansowanie zakupu szczepionek</t>
  </si>
  <si>
    <t>dotacje-przekazane do budżetu państwa świadczeń nienaleznie pobranych latach  poprzednich</t>
  </si>
  <si>
    <t>Wydatki bieżące:</t>
  </si>
  <si>
    <t>POZOSTAŁE ZADANIA W ZAKRESIE POLITYKI SPOŁECZNEJ</t>
  </si>
  <si>
    <t>wynagrodzenia i pochodne od wynagrodzeń- koszty zatrudnienia w Stołówce Miejskiej</t>
  </si>
  <si>
    <t xml:space="preserve">wynagrodzenia i pochodne od wynagrodzeń </t>
  </si>
  <si>
    <t>Sprawozdanie z wykonania wydatków budżetowych za 2009r.</t>
  </si>
  <si>
    <t>w tym wynagrodzenia i pochodne od wynagrodzeń</t>
  </si>
  <si>
    <t>`</t>
  </si>
  <si>
    <t>Wybory do parlamentu europejskiego</t>
  </si>
  <si>
    <t>RÓŻNE ROZLICZENIA</t>
  </si>
  <si>
    <t>Rezerwy ogólne i celowe</t>
  </si>
  <si>
    <t>Gospodarka ściekowa i ochrona wód</t>
  </si>
  <si>
    <t>Pozostałe wydatki obronne</t>
  </si>
  <si>
    <t>OBRONA CYWILNA</t>
  </si>
  <si>
    <t xml:space="preserve">Wydatki bieżące  </t>
  </si>
  <si>
    <t xml:space="preserve">pozostałe wydatki bieżące-odpis na ZFŚS-6.163,56; zakup usług zdrowotnych- 360,00; wydatki obowe niezliczane do wynagrodzeń- 1.800,00. W ciągu roku objętych pomocą było 30 osób. </t>
  </si>
  <si>
    <t>pozostałe: prace społecznie-użyteczne: 85.576,00, świadczenia społeczne w zakresie dozywiania- 242.734,48 (394 rodziny) , dowóz posiłków- 4.624,00 ; pozostałe wydatki zwiazne z funkcjonowaniem stołowki miejskiej- 9.688,25</t>
  </si>
  <si>
    <t>wydatki bieżące: zasiłki stałe 38 rodzin- 109.256,67, zasiłki okresowe- 239 rodzin- 476.304,21, zasiłki celowe- 280 rodzin- 155.246,50, pomoc w formie opłaty za pobyt w DPS-3 rodziny- 42.252,89 ;  "pomoc państwa w zakresie dożywiania"-  394 rodziny- 43.868,00, zasiłek celowy z powodu suszy- 1.392, 3 zasiłki celowe z powodu powodzi- 2.000 zł</t>
  </si>
  <si>
    <t xml:space="preserve">Wydatki bieżące:wykonano melioracje w poszczególnych miejscowościach:Bruny- 2.215mb,Brynica- 1.265 mb, Gierałcice- 600mb, Komorzno- 4.339 mb,Krzywiczyny- 825 mb,  Ligota Wołczyńska- 1.800 mb, Markotów Duży- 2.391 mb,Szum- 590 mb, Szymonków- 1.675 mb, Świniary Małe-1.140 mb, Wierzbica Dolna- 2.125 mb, Wierzbica Górna- 2.967 mb. </t>
  </si>
  <si>
    <t xml:space="preserve">Wydatki bieżące, w tym: (utrzymanie działek mienia komunal. i zwrot podatku akcyzowego zawartego w cenie paliwa - dla rolników-  - wydano 469  decyzji- kwota zwrotu wynosi: 804.388,35 zł  ) </t>
  </si>
  <si>
    <t xml:space="preserve">zasiłki rodzinne- 1.217.436 zł, dodatki do zasiłku: z tytułu urodzenia dziecka- 66.000zł, opieki nad dzieckiem w okresie korzystania z urlopu wychowawczego-  138.408zł, samotnego wychowywania dziecka- 157.830 zł, kształcenia i rehabilitacja dziecka niepełnosprawnego-63.780  zł, rozpoczęcia roku szkolnego-116.500  zł,  podjęcia nauki poza miejscem zamieszkania-154.230 zł, wychowywania w rodzinie wielodzietnej- 267.440 zł, zasiłki pielęgnacyjne-634.491  zł, świadczenia pielęgnacyjne- 195.804 zł, jednorazowa zapomoga z tytułu urodzenia dziecka- 116.000zł , wypłaty z funduszu alimentacyjnego- 600.600 zł  wydatki na obsługę świadczeń  </t>
  </si>
  <si>
    <t>wydatki opisane w załączniku nr 1 wg poszczególnych szkół oraz wydatki sołectw- 1.299,50</t>
  </si>
  <si>
    <t>wydatki gimnazjum wg załącznika nr 1 oraz wydatki na program Comenius- 40.900,43</t>
  </si>
  <si>
    <t xml:space="preserve">wynagrodzenia i pochodne od wynagrodzeń: wydatki na wynagrodzenia pracownika zajmującego się sprawami melioracji (finansowane z dotacji z Powiatu) oraz  pracowników w ramach prac interwencyjnych i robót publicznych.  </t>
  </si>
  <si>
    <t>projekty decyzji o warunkach zabudowy oraz projekty decyzji o ustalenie lokalizacji inwestycji celu publicznego</t>
  </si>
  <si>
    <t xml:space="preserve">Przeciwdziałanie alkoholizmowi </t>
  </si>
  <si>
    <t>Wydatki bieżące-  pozyskanie i zrywka drewna</t>
  </si>
  <si>
    <t xml:space="preserve">W ramach zadania wykonano:zimowe utrzymanie dróg, remont obiektów mostowych, remont dróg asfaltowych i betonowych przy użyciu grysów i emulsji, remont dróg tłuczniowych, wymiana i ustawienie nowego oznakowania pionowego, odnowienie oznakowania poziomego. Zużyto 1000 ton kamienia bazaltowego o granulacji 0-31,5 mm do remontów dróg tłuczniowych. Wykonano remont dróg na Osiedlu Młodych w Wołczynie, wykonano nawierzchnie asfaltową na jezdniach i parkingu wraz z chodnikami.Wykonano projekt na budowe drogi- Bruny-Komorzno -etap I. Wydatki sołectw- 500,00. Na zakup materiałow i wyposazenia wydatkowano: 6.989,26 , zakup usług- 66.480,33, opłaty i składki- 1.239,80, zakup usług remontowych- 310.329,46 ( w tym drogi -Osiedle Młodych-158.163,60) </t>
  </si>
  <si>
    <t>Wydatki bieżące( diety radnych i przew.-106.692,74,  pozostałe-5.833,97 )</t>
  </si>
  <si>
    <t>Wydatki bieżące : składki na Związek Gmin Śląska Opolskiego-8.810,00; diety sołtysów- 31.797,92, składka na LGD Dolina Stobrawy- 8.065,00, wydatki na "Serce dla Wołczyna"- 19.299,70</t>
  </si>
  <si>
    <t>wydatki związane z bieżącą działalnością jednostek OSP w zakresie utrzymania gotowości bojowej poszczególnych OSP. Zakupiono opony, węże oraz inny sprzet na łaczna kwote 16.030, zakupiono buty strażackie za kwote 1.000 , ubrania koszarowe , ubrania UPS dla strażaków uczestniczących w działaniach ratowniczych. W ramach prac remontowych zakupiono piec akumulacyjny oraz okna do OSP w Wierzbicy Dolnej. W związku z udziałem jednostki OSP Wołczyn w działaniach ratownictwa drogowego zakupiono apteczke specjalistyczną pierwszej pomocy o wartości 4.000 zł. Poniesiono wydatki tytułem wykupu ubezpieczeń strażaków , sprzetu oraz majatku gminy oddanego w uzytkowanie jednostkom OSP , koszty paliwa do pojazdów, części do napraw , utrzymanie remiz, wydatki sołectw: 5.629,83</t>
  </si>
  <si>
    <t>wydatki opisane w załączniku nr 1 wg poszczególnych szkół oraz wydatki sołectw- 449,05</t>
  </si>
  <si>
    <t>ZFŚS nauczycieli emerytów i rencistów - 83.000, pomoc zdrowotna dla nauczycieli- 400, organizacja konkursów , nagrody dla uczniów</t>
  </si>
  <si>
    <t>dotacje: dotacja dla WOK- na prowadzenie świetlicy środowiskowej na terenie miasta i gminy Wołczyn- 90.000zł, dotacja dla PCPR w Kluczborku- 3.000 zł, dotacje  na prowadzenie zajęć rekreacyjno-sportowych dla dzieci i młodzieży- GZ LKS- 28.000 zł , dotacja dla Gminy Byczyna na udział w zajeciach w CISPOL-u 5 osób i opiekuna- 26.327,32</t>
  </si>
  <si>
    <t xml:space="preserve">Wydatki bieżące </t>
  </si>
  <si>
    <t>Wydatki bieżące- wypłacono 2.769 dodatków mieszkaniowych dla 306 rodzin</t>
  </si>
  <si>
    <t>wydatki bieżące utrzymanie czystości w miesicie i  na terenie gminy -69.000,  utrzymanie czystości na placu targowym-15.000</t>
  </si>
  <si>
    <t xml:space="preserve">dotacje ( Szymonków-7.613,42zł, Komorzno-12.697,95zł, Wołczyn-175.688,63zł)                                                  </t>
  </si>
  <si>
    <t>Wołczyński Ośrodek Kultury- Fundusz płac i ZUS- 360.533,24;  podróże służbowe-3.560,96;   materiały i wyposażenie-25.227,29;  energia, woda, gaz-64.997,57; pozostałe usługi- 47.524,63; usługi telekom.- 6.201,11;  fundusz św.socjalnych-9.750,39;  podatek VAT-11.083,00, pozostałe koszty- 2.496,00 . Wykonane dochody-88.447,87. Świetlice wiejskie: materiały i wyposażenie- 13.163,44; energia, woda-36.182,87; usługi remontowe: 95.800,21 (Krzywiczyny- 25.944,80, Szum-30.000,00, Wierzchy-10.306,55 ), usługi pozostałe-26.872,40; podatek VAT- 2.878,00; fundusz płaci ZUS- 47.254,03, świadczenia urlopowe- 1.250,05; delegacje- 330,49, pozostałe koszty- 878,00. Wykonane dochody- 25.480,67. Wydatki sołectw-9.312,25</t>
  </si>
  <si>
    <t>Wydatki bieżące:  Dni Wołczyna,  usługi muzyczne, uczestnictwo dzieci i młodzieży w imprezach kulturalnych, wydatki sołectw: 6.700,00.</t>
  </si>
  <si>
    <t xml:space="preserve">dotacje, wspieranie i rozwój sportu kwalifikowanego - Gminny Zwiazek  LKZ-79.140zł,  MKS"Polonia"- 18.860zł, dotacja dla gminy Kluczbork na Miedzynarodowy Wyscig Kolarski Juniorów po Ziemi Kluczborskiej  -2.000, 00 zł                                                                  </t>
  </si>
  <si>
    <t xml:space="preserve">wydatki na organizacje  imprez sportowych- 28.786,42,  koszty przewozu uczniów na zawody sportowe- 6.963,83 , zakup biletów wstepu na pływalnie- 2.915,50, </t>
  </si>
  <si>
    <t>Wydatki związane z funkcjonowaniem Urzędu Miejskiego: odpis na ZFŚS-56.482,00; ekwiwalent BHP- 792,48; składki na PEFRON- 48.313,00 ; zakup materiałów i wyposażenia- 115.382,50, zakup energii- 76.838,35; usługi remontowe- 10.133,15, zakup usług zdrowotnych- 2.380,00; zakup usług pozostałych- 92.064,46; zakup usług do sieci Internet-8.063,36; opłaty za telefony komórkowe- 4.100,81; opłaty za telefony stacjonarne- 18.355,94, podróże służbowe: krajowe- 55.428,75, zagraniczne- 434,36 ; opłaty i składki- 15.922,19; szkolenia- 10.319,00; zakup materiałów papierniczych- 5.839,55, zakup akcesoriów komputerowych- 60.769,32 ; odsetki- 148,29</t>
  </si>
  <si>
    <t>odpisy na ZFŚS-2.000,00, zakup materiałów i wyposażenia-6.496,70; zakup usług pozostałych- 395,40; opłaty za telefon komórkowy-1.103,29; opłaty za telefon stacjonarny- 952,42;   opłaty za wynajem pomieszczeń- 3.300,00; wydatki osobowe niezaliczane do wynagrodzeń- 2.778,27; opłaty i składki- 1.307,00, zakup akces.komputerowych-447,75</t>
  </si>
  <si>
    <t xml:space="preserve">Wynagrodzenia i pochodne od wynagrodzeń- koszty wynagrodzeń opiekunów  i kierowcy. Koszty dowozu uczniów do szkół. </t>
  </si>
  <si>
    <t>Wydatki na realizacje gminnego programu profilaktyki i rozwiazywania problemów alkoholowych</t>
  </si>
  <si>
    <t>pozostałe wydatki bieżące : zakup materiałów i wyposażenia: 18.595,09; energia, woda- 21.208,79; usługi remontowe- 1.947,07;  zakup usług zdrowotnych- 590,00 ,  usługi pozostałe: 22.292,83(usługi prawnicze-9.240) ,opłaty za Internet- 768,00, opłaty za telefon komórkowy- 774,79;  opłaty za telefon stacjonarny-3.761,70; podróże służbowe- 3.446,99; zakup materiałów papierniczych-1.080,00; ubezpieczenie mienia- 3.184,00;  odpis na ZFŚS- 11.820,50; szkolenia- 1.775,00; zakup akcesorów komputerowych- 718,85; wydatki osobwe niezaliczane do wynagrodzeń- 5.899,51</t>
  </si>
  <si>
    <t>OPS w Wołczynie realizacja zadania: "Wzrost kompetencji życiowych i umiejętności zawodowych klientów Osrodka Pomocy Społecznej w Wołczynie"- 197.977,73 (wynagrodzenia i pochodne: 111.187,61, pozostałe wydatki: 86.790,12) . Przedszkole Publiczne w Wołczynie realizacja zadania:" Utworzenie dodatkowego oddziału przedszkolnego w publicznym Przedszkolu w Wołczynie"- 32.824,00 (wynagrodzenia i pochodne: 30.774,00, pozstałe wydatki: 2.050,00)</t>
  </si>
  <si>
    <t xml:space="preserve">Wydatki bieżące: obejmuja wypłaty stypendiów przyznawanych na podstawie art.90 d ustawy z dnia 7 września 1991 roku o systemie oświaty uczniom znajdującycm się w trudnej sytuacji materialnej oraz zasiłki szkolne- 190.592,07 zł , a takze stypendia przyznawane uczniom Liceum Ogólnokształcacego w Wołczynie na podstawie własciwej uchwały Rady Miejskiej w Wołczynie w kwocie 3.870,40 . Ponadto bezpośrednio z budżetu jednostek oświatowych wypłacono stypendia za wyniki w nauce i osiagniecia sportowe, które otrzymało 43 uczniów szkól podstawowych , 45 uczniów Publicznego Gimnazjum w Wołczynie i 6 uczniów Liceum Ogólnokształcacego w Wołczynie. </t>
  </si>
  <si>
    <t>Wydatki bieżące: wyłapywanie psów- 32.093,60; transport i unieszkodliwianie zwłok zwierzęcych i ich części- 3.980,40, zakupy materiałów dla pracowników interwencyjnych- 8.626,62; usługi kominiarskie-1.878,80; ubezpieczenie przystanków-5.616,00,utrzymanie przystanków autobusowych- 6.619,56; prace porządkowe -staw koło kina-10.000, sołectwa- 62.738,70; komisja mieszkaniowa- 698,53;  utrzymanie placów zabaw- 9.998,60; wycinka drzew- 3.000,00; odnowa wsi- 47.985,93; Markotów M.-piłkochwyty- 5.000; opłata za emisje spalin- 26.272,28; ; program rewitalizacji miasta- 15.860,00; trasa rowerowa- 15.000; pozostałe- 2.789,27.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</si>
</sst>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10"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b/>
      <sz val="12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5" fillId="0" borderId="3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2" fontId="4" fillId="0" borderId="2" xfId="0" applyNumberFormat="1" applyFont="1" applyBorder="1" applyAlignment="1">
      <alignment/>
    </xf>
    <xf numFmtId="9" fontId="4" fillId="0" borderId="2" xfId="17" applyFont="1" applyBorder="1" applyAlignment="1">
      <alignment/>
    </xf>
    <xf numFmtId="0" fontId="4" fillId="0" borderId="7" xfId="0" applyFont="1" applyBorder="1" applyAlignment="1">
      <alignment horizontal="right"/>
    </xf>
    <xf numFmtId="9" fontId="5" fillId="0" borderId="2" xfId="17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 wrapText="1"/>
    </xf>
    <xf numFmtId="2" fontId="6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right"/>
    </xf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9" xfId="0" applyFont="1" applyBorder="1" applyAlignment="1">
      <alignment/>
    </xf>
    <xf numFmtId="0" fontId="5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2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7" xfId="0" applyFont="1" applyBorder="1" applyAlignment="1">
      <alignment wrapText="1"/>
    </xf>
    <xf numFmtId="9" fontId="4" fillId="0" borderId="7" xfId="17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4" fillId="0" borderId="7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8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 vertical="top"/>
    </xf>
    <xf numFmtId="9" fontId="4" fillId="0" borderId="2" xfId="17" applyFont="1" applyBorder="1" applyAlignment="1">
      <alignment vertical="top"/>
    </xf>
    <xf numFmtId="0" fontId="4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/>
    </xf>
    <xf numFmtId="2" fontId="4" fillId="0" borderId="7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7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" fontId="6" fillId="0" borderId="2" xfId="0" applyNumberFormat="1" applyFont="1" applyBorder="1" applyAlignment="1">
      <alignment/>
    </xf>
    <xf numFmtId="0" fontId="5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5"/>
  <sheetViews>
    <sheetView tabSelected="1" view="pageBreakPreview" zoomScale="60" workbookViewId="0" topLeftCell="A265">
      <selection activeCell="E247" sqref="E247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50.75390625" style="0" customWidth="1"/>
    <col min="4" max="5" width="13.625" style="0" customWidth="1"/>
    <col min="6" max="6" width="8.125" style="0" customWidth="1"/>
    <col min="7" max="7" width="0.2421875" style="0" customWidth="1"/>
    <col min="8" max="8" width="0.12890625" style="0" customWidth="1"/>
    <col min="9" max="9" width="9.625" style="0" hidden="1" customWidth="1"/>
    <col min="10" max="10" width="12.625" style="0" customWidth="1"/>
    <col min="11" max="11" width="12.125" style="0" customWidth="1"/>
  </cols>
  <sheetData>
    <row r="1" spans="1:6" ht="15.75">
      <c r="A1" s="2"/>
      <c r="B1" s="2"/>
      <c r="C1" s="90" t="s">
        <v>122</v>
      </c>
      <c r="D1" s="3"/>
      <c r="E1" s="2"/>
      <c r="F1" s="2"/>
    </row>
    <row r="2" spans="1:6" ht="15.75">
      <c r="A2" s="2"/>
      <c r="B2" s="2"/>
      <c r="C2" s="90"/>
      <c r="D2" s="3"/>
      <c r="E2" s="2"/>
      <c r="F2" s="2"/>
    </row>
    <row r="3" spans="1:7" ht="29.25" customHeight="1">
      <c r="A3" s="5" t="s">
        <v>0</v>
      </c>
      <c r="B3" s="94" t="s">
        <v>1</v>
      </c>
      <c r="C3" s="5" t="s">
        <v>2</v>
      </c>
      <c r="D3" s="5" t="s">
        <v>43</v>
      </c>
      <c r="E3" s="6" t="s">
        <v>44</v>
      </c>
      <c r="F3" s="93" t="s">
        <v>45</v>
      </c>
      <c r="G3" s="1"/>
    </row>
    <row r="4" spans="1:7" ht="12.75">
      <c r="A4" s="7">
        <v>1</v>
      </c>
      <c r="B4" s="4">
        <v>2</v>
      </c>
      <c r="C4" s="8">
        <v>3</v>
      </c>
      <c r="D4" s="4">
        <v>4</v>
      </c>
      <c r="E4" s="4">
        <v>5</v>
      </c>
      <c r="F4" s="4">
        <v>6</v>
      </c>
      <c r="G4" s="1"/>
    </row>
    <row r="5" spans="1:7" ht="15">
      <c r="A5" s="12" t="s">
        <v>29</v>
      </c>
      <c r="B5" s="13"/>
      <c r="C5" s="13" t="s">
        <v>30</v>
      </c>
      <c r="D5" s="14"/>
      <c r="E5" s="14"/>
      <c r="F5" s="14"/>
      <c r="G5" s="1"/>
    </row>
    <row r="6" spans="1:7" ht="16.5" customHeight="1">
      <c r="A6" s="15" t="s">
        <v>27</v>
      </c>
      <c r="B6" s="16" t="s">
        <v>3</v>
      </c>
      <c r="C6" s="100" t="s">
        <v>4</v>
      </c>
      <c r="D6" s="98"/>
      <c r="E6" s="99"/>
      <c r="F6" s="18"/>
      <c r="G6" s="1"/>
    </row>
    <row r="7" spans="1:7" ht="15">
      <c r="A7" s="15"/>
      <c r="B7" s="16"/>
      <c r="C7" s="19" t="s">
        <v>52</v>
      </c>
      <c r="D7" s="20">
        <v>234771</v>
      </c>
      <c r="E7" s="20">
        <v>215452.81</v>
      </c>
      <c r="F7" s="21">
        <f>E7/D7</f>
        <v>0.9177147518219883</v>
      </c>
      <c r="G7" s="1"/>
    </row>
    <row r="8" spans="1:7" ht="70.5" customHeight="1">
      <c r="A8" s="15"/>
      <c r="B8" s="16"/>
      <c r="C8" s="19" t="s">
        <v>140</v>
      </c>
      <c r="D8" s="20">
        <v>223171</v>
      </c>
      <c r="E8" s="20">
        <v>203853.55</v>
      </c>
      <c r="F8" s="21">
        <f>E8/D8</f>
        <v>0.9134410384861832</v>
      </c>
      <c r="G8" s="1"/>
    </row>
    <row r="9" spans="1:7" ht="105" customHeight="1">
      <c r="A9" s="15"/>
      <c r="B9" s="16"/>
      <c r="C9" s="19" t="s">
        <v>135</v>
      </c>
      <c r="D9" s="20"/>
      <c r="E9" s="18"/>
      <c r="F9" s="21"/>
      <c r="G9" s="1"/>
    </row>
    <row r="10" spans="1:7" ht="15" customHeight="1">
      <c r="A10" s="15"/>
      <c r="B10" s="22" t="s">
        <v>46</v>
      </c>
      <c r="C10" s="19" t="s">
        <v>47</v>
      </c>
      <c r="D10" s="20">
        <f>D7</f>
        <v>234771</v>
      </c>
      <c r="E10" s="18">
        <f>E7</f>
        <v>215452.81</v>
      </c>
      <c r="F10" s="21">
        <f aca="true" t="shared" si="0" ref="F10:F70">E10/D10</f>
        <v>0.9177147518219883</v>
      </c>
      <c r="G10" s="1"/>
    </row>
    <row r="11" spans="1:7" ht="15">
      <c r="A11" s="15"/>
      <c r="B11" s="16" t="s">
        <v>81</v>
      </c>
      <c r="C11" s="23" t="s">
        <v>97</v>
      </c>
      <c r="D11" s="20"/>
      <c r="E11" s="18"/>
      <c r="F11" s="18"/>
      <c r="G11" s="1"/>
    </row>
    <row r="12" spans="1:7" ht="15">
      <c r="A12" s="15"/>
      <c r="B12" s="16"/>
      <c r="C12" s="19" t="s">
        <v>77</v>
      </c>
      <c r="D12" s="20">
        <v>1915428</v>
      </c>
      <c r="E12" s="20">
        <v>1864867.4</v>
      </c>
      <c r="F12" s="21">
        <f t="shared" si="0"/>
        <v>0.9736034974950768</v>
      </c>
      <c r="G12" s="1"/>
    </row>
    <row r="13" spans="1:7" ht="15">
      <c r="A13" s="15"/>
      <c r="B13" s="22" t="s">
        <v>81</v>
      </c>
      <c r="C13" s="19" t="s">
        <v>47</v>
      </c>
      <c r="D13" s="20">
        <f>D12</f>
        <v>1915428</v>
      </c>
      <c r="E13" s="20">
        <f>E12</f>
        <v>1864867.4</v>
      </c>
      <c r="F13" s="21">
        <f t="shared" si="0"/>
        <v>0.9736034974950768</v>
      </c>
      <c r="G13" s="1"/>
    </row>
    <row r="14" spans="1:7" ht="15">
      <c r="A14" s="15"/>
      <c r="B14" s="16" t="s">
        <v>49</v>
      </c>
      <c r="C14" s="19" t="s">
        <v>50</v>
      </c>
      <c r="D14" s="20"/>
      <c r="E14" s="18"/>
      <c r="F14" s="21"/>
      <c r="G14" s="1"/>
    </row>
    <row r="15" spans="1:7" ht="46.5" customHeight="1">
      <c r="A15" s="15"/>
      <c r="B15" s="16"/>
      <c r="C15" s="19" t="s">
        <v>55</v>
      </c>
      <c r="D15" s="20">
        <v>28000</v>
      </c>
      <c r="E15" s="18">
        <v>26615.78</v>
      </c>
      <c r="F15" s="21">
        <f t="shared" si="0"/>
        <v>0.9505635714285714</v>
      </c>
      <c r="G15" s="1"/>
    </row>
    <row r="16" spans="1:7" ht="15">
      <c r="A16" s="15"/>
      <c r="B16" s="16" t="s">
        <v>49</v>
      </c>
      <c r="C16" s="19" t="s">
        <v>47</v>
      </c>
      <c r="D16" s="20">
        <f>SUM(D15)</f>
        <v>28000</v>
      </c>
      <c r="E16" s="18">
        <f>SUM(E15)</f>
        <v>26615.78</v>
      </c>
      <c r="F16" s="21">
        <f t="shared" si="0"/>
        <v>0.9505635714285714</v>
      </c>
      <c r="G16" s="1"/>
    </row>
    <row r="17" spans="1:7" ht="15">
      <c r="A17" s="15"/>
      <c r="B17" s="24" t="s">
        <v>5</v>
      </c>
      <c r="C17" s="17" t="s">
        <v>6</v>
      </c>
      <c r="D17" s="20"/>
      <c r="E17" s="18"/>
      <c r="F17" s="21"/>
      <c r="G17" s="1"/>
    </row>
    <row r="18" spans="1:7" ht="59.25" customHeight="1">
      <c r="A18" s="15"/>
      <c r="B18" s="22"/>
      <c r="C18" s="25" t="s">
        <v>136</v>
      </c>
      <c r="D18" s="20">
        <v>824477</v>
      </c>
      <c r="E18" s="20">
        <v>821320.13</v>
      </c>
      <c r="F18" s="21">
        <f t="shared" si="0"/>
        <v>0.9961710635954671</v>
      </c>
      <c r="G18" s="1"/>
    </row>
    <row r="19" spans="1:7" ht="15">
      <c r="A19" s="15"/>
      <c r="B19" s="16" t="s">
        <v>5</v>
      </c>
      <c r="C19" s="25" t="s">
        <v>47</v>
      </c>
      <c r="D19" s="20">
        <f>SUM(D18:D18)</f>
        <v>824477</v>
      </c>
      <c r="E19" s="18">
        <f>SUM(E18:E18)</f>
        <v>821320.13</v>
      </c>
      <c r="F19" s="21">
        <f t="shared" si="0"/>
        <v>0.9961710635954671</v>
      </c>
      <c r="G19" s="1"/>
    </row>
    <row r="20" spans="1:7" ht="15">
      <c r="A20" s="26" t="s">
        <v>7</v>
      </c>
      <c r="B20" s="26"/>
      <c r="C20" s="27" t="s">
        <v>59</v>
      </c>
      <c r="D20" s="28">
        <f>D10+D13+D16+D19</f>
        <v>3002676</v>
      </c>
      <c r="E20" s="26">
        <f>E10+E13+E16+E19</f>
        <v>2928256.1199999996</v>
      </c>
      <c r="F20" s="21">
        <f t="shared" si="0"/>
        <v>0.9752154811241704</v>
      </c>
      <c r="G20" s="1"/>
    </row>
    <row r="21" spans="1:7" ht="15">
      <c r="A21" s="29" t="s">
        <v>82</v>
      </c>
      <c r="B21" s="30"/>
      <c r="C21" s="31" t="s">
        <v>85</v>
      </c>
      <c r="D21" s="28"/>
      <c r="E21" s="26"/>
      <c r="F21" s="21"/>
      <c r="G21" s="9"/>
    </row>
    <row r="22" spans="1:7" ht="15">
      <c r="A22" s="29"/>
      <c r="B22" s="32" t="s">
        <v>83</v>
      </c>
      <c r="C22" s="33" t="s">
        <v>84</v>
      </c>
      <c r="D22" s="28"/>
      <c r="E22" s="26"/>
      <c r="F22" s="21"/>
      <c r="G22" s="9"/>
    </row>
    <row r="23" spans="1:7" ht="18" customHeight="1">
      <c r="A23" s="29"/>
      <c r="B23" s="18"/>
      <c r="C23" s="34" t="s">
        <v>143</v>
      </c>
      <c r="D23" s="20">
        <v>13000</v>
      </c>
      <c r="E23" s="20">
        <v>12960</v>
      </c>
      <c r="F23" s="21">
        <f t="shared" si="0"/>
        <v>0.9969230769230769</v>
      </c>
      <c r="G23" s="9"/>
    </row>
    <row r="24" spans="1:7" ht="15">
      <c r="A24" s="35" t="s">
        <v>82</v>
      </c>
      <c r="B24" s="26"/>
      <c r="C24" s="27" t="s">
        <v>68</v>
      </c>
      <c r="D24" s="28">
        <f>D23</f>
        <v>13000</v>
      </c>
      <c r="E24" s="28">
        <f>E23</f>
        <v>12960</v>
      </c>
      <c r="F24" s="21">
        <f t="shared" si="0"/>
        <v>0.9969230769230769</v>
      </c>
      <c r="G24" s="9"/>
    </row>
    <row r="25" spans="1:6" ht="15">
      <c r="A25" s="40">
        <v>600</v>
      </c>
      <c r="B25" s="38"/>
      <c r="C25" s="41" t="s">
        <v>75</v>
      </c>
      <c r="D25" s="28"/>
      <c r="E25" s="26"/>
      <c r="F25" s="21"/>
    </row>
    <row r="26" spans="1:6" ht="15">
      <c r="A26" s="15" t="s">
        <v>27</v>
      </c>
      <c r="B26" s="15">
        <v>60016</v>
      </c>
      <c r="C26" s="47" t="s">
        <v>9</v>
      </c>
      <c r="D26" s="20"/>
      <c r="E26" s="18"/>
      <c r="F26" s="21"/>
    </row>
    <row r="27" spans="1:6" ht="15">
      <c r="A27" s="15"/>
      <c r="B27" s="15"/>
      <c r="C27" s="25" t="s">
        <v>86</v>
      </c>
      <c r="D27" s="48">
        <v>434180</v>
      </c>
      <c r="E27" s="49">
        <v>420338.85</v>
      </c>
      <c r="F27" s="21">
        <f t="shared" si="0"/>
        <v>0.9681211709429268</v>
      </c>
    </row>
    <row r="28" spans="1:6" ht="15.75" customHeight="1">
      <c r="A28" s="15"/>
      <c r="B28" s="50"/>
      <c r="C28" s="25" t="s">
        <v>123</v>
      </c>
      <c r="D28" s="48">
        <v>35680</v>
      </c>
      <c r="E28" s="49">
        <v>34800</v>
      </c>
      <c r="F28" s="21"/>
    </row>
    <row r="29" spans="1:6" ht="225.75" customHeight="1">
      <c r="A29" s="15"/>
      <c r="B29" s="50"/>
      <c r="C29" s="25" t="s">
        <v>144</v>
      </c>
      <c r="D29" s="51"/>
      <c r="E29" s="52"/>
      <c r="F29" s="21"/>
    </row>
    <row r="30" spans="1:6" ht="13.5" customHeight="1">
      <c r="A30" s="15"/>
      <c r="B30" s="50"/>
      <c r="C30" s="25" t="s">
        <v>77</v>
      </c>
      <c r="D30" s="51">
        <v>3668750</v>
      </c>
      <c r="E30" s="52">
        <v>3461060.05</v>
      </c>
      <c r="F30" s="21">
        <f t="shared" si="0"/>
        <v>0.9433894514480409</v>
      </c>
    </row>
    <row r="31" spans="1:6" ht="15.75" customHeight="1">
      <c r="A31" s="15"/>
      <c r="B31" s="46">
        <v>60016</v>
      </c>
      <c r="C31" s="25" t="s">
        <v>47</v>
      </c>
      <c r="D31" s="51">
        <f>D27+D30</f>
        <v>4102930</v>
      </c>
      <c r="E31" s="51">
        <f>E27+E30</f>
        <v>3881398.9</v>
      </c>
      <c r="F31" s="21">
        <f t="shared" si="0"/>
        <v>0.9460066099104786</v>
      </c>
    </row>
    <row r="32" spans="1:6" ht="15">
      <c r="A32" s="26">
        <v>600</v>
      </c>
      <c r="B32" s="26"/>
      <c r="C32" s="53" t="s">
        <v>68</v>
      </c>
      <c r="D32" s="28">
        <f>D31</f>
        <v>4102930</v>
      </c>
      <c r="E32" s="28">
        <f>E31</f>
        <v>3881398.9</v>
      </c>
      <c r="F32" s="21">
        <f t="shared" si="0"/>
        <v>0.9460066099104786</v>
      </c>
    </row>
    <row r="33" spans="1:6" ht="15">
      <c r="A33" s="29">
        <v>700</v>
      </c>
      <c r="B33" s="38"/>
      <c r="C33" s="54" t="s">
        <v>31</v>
      </c>
      <c r="D33" s="55"/>
      <c r="E33" s="56"/>
      <c r="F33" s="21"/>
    </row>
    <row r="34" spans="1:6" ht="15.75" customHeight="1">
      <c r="A34" s="42" t="s">
        <v>27</v>
      </c>
      <c r="B34" s="15">
        <v>70004</v>
      </c>
      <c r="C34" s="97" t="s">
        <v>58</v>
      </c>
      <c r="D34" s="98"/>
      <c r="E34" s="99"/>
      <c r="F34" s="21"/>
    </row>
    <row r="35" spans="1:6" ht="29.25" customHeight="1">
      <c r="A35" s="15"/>
      <c r="B35" s="15"/>
      <c r="C35" s="25" t="s">
        <v>102</v>
      </c>
      <c r="D35" s="20">
        <v>150000</v>
      </c>
      <c r="E35" s="20">
        <v>150000</v>
      </c>
      <c r="F35" s="21">
        <f t="shared" si="0"/>
        <v>1</v>
      </c>
    </row>
    <row r="36" spans="1:6" ht="15">
      <c r="A36" s="50"/>
      <c r="B36" s="46">
        <v>70004</v>
      </c>
      <c r="C36" s="25" t="s">
        <v>47</v>
      </c>
      <c r="D36" s="20">
        <f>SUM(D35)</f>
        <v>150000</v>
      </c>
      <c r="E36" s="20">
        <f>SUM(E35)</f>
        <v>150000</v>
      </c>
      <c r="F36" s="21">
        <f t="shared" si="0"/>
        <v>1</v>
      </c>
    </row>
    <row r="37" spans="1:6" ht="15">
      <c r="A37" s="15"/>
      <c r="B37" s="15">
        <v>70005</v>
      </c>
      <c r="C37" s="97" t="s">
        <v>10</v>
      </c>
      <c r="D37" s="98"/>
      <c r="E37" s="99"/>
      <c r="F37" s="21"/>
    </row>
    <row r="38" spans="1:6" ht="28.5" customHeight="1">
      <c r="A38" s="15"/>
      <c r="B38" s="15"/>
      <c r="C38" s="57" t="s">
        <v>114</v>
      </c>
      <c r="D38" s="20">
        <v>89233</v>
      </c>
      <c r="E38" s="18">
        <v>86569.29</v>
      </c>
      <c r="F38" s="21">
        <f t="shared" si="0"/>
        <v>0.9701488238656102</v>
      </c>
    </row>
    <row r="39" spans="1:6" ht="15" customHeight="1">
      <c r="A39" s="15"/>
      <c r="B39" s="15"/>
      <c r="C39" s="59" t="s">
        <v>110</v>
      </c>
      <c r="D39" s="20">
        <v>52000</v>
      </c>
      <c r="E39" s="18">
        <v>50527.74</v>
      </c>
      <c r="F39" s="21">
        <f t="shared" si="0"/>
        <v>0.9716873076923076</v>
      </c>
    </row>
    <row r="40" spans="1:6" ht="15">
      <c r="A40" s="15"/>
      <c r="B40" s="58">
        <v>70005</v>
      </c>
      <c r="C40" s="59" t="s">
        <v>47</v>
      </c>
      <c r="D40" s="20">
        <f>D38+D39</f>
        <v>141233</v>
      </c>
      <c r="E40" s="20">
        <f>E38+E39</f>
        <v>137097.03</v>
      </c>
      <c r="F40" s="21">
        <f t="shared" si="0"/>
        <v>0.9707152719265327</v>
      </c>
    </row>
    <row r="41" spans="1:6" ht="15">
      <c r="A41" s="26">
        <v>700</v>
      </c>
      <c r="B41" s="26"/>
      <c r="C41" s="60" t="s">
        <v>59</v>
      </c>
      <c r="D41" s="28">
        <f>D36+D40</f>
        <v>291233</v>
      </c>
      <c r="E41" s="28">
        <f>E36+E40</f>
        <v>287097.03</v>
      </c>
      <c r="F41" s="21">
        <f t="shared" si="0"/>
        <v>0.9857984157015174</v>
      </c>
    </row>
    <row r="42" spans="1:6" ht="15">
      <c r="A42" s="29">
        <v>710</v>
      </c>
      <c r="B42" s="38"/>
      <c r="C42" s="41" t="s">
        <v>32</v>
      </c>
      <c r="D42" s="28"/>
      <c r="E42" s="26"/>
      <c r="F42" s="21"/>
    </row>
    <row r="43" spans="1:6" ht="15">
      <c r="A43" s="42" t="s">
        <v>27</v>
      </c>
      <c r="B43" s="15">
        <v>71004</v>
      </c>
      <c r="C43" s="97" t="s">
        <v>64</v>
      </c>
      <c r="D43" s="98"/>
      <c r="E43" s="99"/>
      <c r="F43" s="21"/>
    </row>
    <row r="44" spans="1:6" ht="13.5" customHeight="1">
      <c r="A44" s="15"/>
      <c r="B44" s="15"/>
      <c r="C44" s="25" t="s">
        <v>52</v>
      </c>
      <c r="D44" s="20">
        <v>35000</v>
      </c>
      <c r="E44" s="20">
        <v>32921.95</v>
      </c>
      <c r="F44" s="21">
        <f t="shared" si="0"/>
        <v>0.9406271428571428</v>
      </c>
    </row>
    <row r="45" spans="1:6" ht="11.25" customHeight="1">
      <c r="A45" s="15"/>
      <c r="B45" s="15"/>
      <c r="C45" s="25" t="s">
        <v>87</v>
      </c>
      <c r="D45" s="20">
        <v>10000</v>
      </c>
      <c r="E45" s="20">
        <v>8985</v>
      </c>
      <c r="F45" s="21">
        <f t="shared" si="0"/>
        <v>0.8985</v>
      </c>
    </row>
    <row r="46" spans="1:6" ht="27" customHeight="1">
      <c r="A46" s="15"/>
      <c r="B46" s="15"/>
      <c r="C46" s="61" t="s">
        <v>141</v>
      </c>
      <c r="D46" s="20"/>
      <c r="E46" s="18"/>
      <c r="F46" s="21"/>
    </row>
    <row r="47" spans="1:6" ht="15">
      <c r="A47" s="15"/>
      <c r="B47" s="58">
        <v>71004</v>
      </c>
      <c r="C47" s="62" t="s">
        <v>47</v>
      </c>
      <c r="D47" s="20">
        <f>D44</f>
        <v>35000</v>
      </c>
      <c r="E47" s="20">
        <f>E44</f>
        <v>32921.95</v>
      </c>
      <c r="F47" s="21">
        <f t="shared" si="0"/>
        <v>0.9406271428571428</v>
      </c>
    </row>
    <row r="48" spans="1:6" ht="15">
      <c r="A48" s="15"/>
      <c r="B48" s="15">
        <v>71035</v>
      </c>
      <c r="C48" s="72" t="s">
        <v>88</v>
      </c>
      <c r="D48" s="20"/>
      <c r="E48" s="18"/>
      <c r="F48" s="21"/>
    </row>
    <row r="49" spans="1:6" ht="16.5" customHeight="1">
      <c r="A49" s="50"/>
      <c r="B49" s="15"/>
      <c r="C49" s="63" t="s">
        <v>106</v>
      </c>
      <c r="D49" s="20">
        <v>27000</v>
      </c>
      <c r="E49" s="20">
        <v>27000</v>
      </c>
      <c r="F49" s="21">
        <f t="shared" si="0"/>
        <v>1</v>
      </c>
    </row>
    <row r="50" spans="1:6" ht="14.25" customHeight="1">
      <c r="A50" s="50"/>
      <c r="B50" s="15"/>
      <c r="C50" s="63" t="s">
        <v>110</v>
      </c>
      <c r="D50" s="20">
        <v>100000</v>
      </c>
      <c r="E50" s="20">
        <v>96362.37</v>
      </c>
      <c r="F50" s="21">
        <f t="shared" si="0"/>
        <v>0.9636237</v>
      </c>
    </row>
    <row r="51" spans="1:6" ht="15">
      <c r="A51" s="15"/>
      <c r="B51" s="58">
        <v>71035</v>
      </c>
      <c r="C51" s="63" t="s">
        <v>47</v>
      </c>
      <c r="D51" s="20">
        <f>SUM(D49:D50)</f>
        <v>127000</v>
      </c>
      <c r="E51" s="20">
        <f>SUM(E49:E50)</f>
        <v>123362.37</v>
      </c>
      <c r="F51" s="21">
        <f t="shared" si="0"/>
        <v>0.9713572440944882</v>
      </c>
    </row>
    <row r="52" spans="1:6" ht="15">
      <c r="A52" s="26">
        <v>710</v>
      </c>
      <c r="B52" s="56"/>
      <c r="C52" s="53" t="s">
        <v>59</v>
      </c>
      <c r="D52" s="28">
        <f>D47+D51</f>
        <v>162000</v>
      </c>
      <c r="E52" s="28">
        <f>E47+E51</f>
        <v>156284.32</v>
      </c>
      <c r="F52" s="21">
        <f t="shared" si="0"/>
        <v>0.964718024691358</v>
      </c>
    </row>
    <row r="53" spans="1:6" ht="15">
      <c r="A53" s="29">
        <v>750</v>
      </c>
      <c r="B53" s="38"/>
      <c r="C53" s="41" t="s">
        <v>33</v>
      </c>
      <c r="D53" s="28"/>
      <c r="E53" s="26"/>
      <c r="F53" s="21"/>
    </row>
    <row r="54" spans="1:6" ht="15">
      <c r="A54" s="42" t="s">
        <v>27</v>
      </c>
      <c r="B54" s="15">
        <v>75011</v>
      </c>
      <c r="C54" s="47" t="s">
        <v>11</v>
      </c>
      <c r="D54" s="20"/>
      <c r="E54" s="18"/>
      <c r="F54" s="21"/>
    </row>
    <row r="55" spans="1:6" ht="15">
      <c r="A55" s="15"/>
      <c r="B55" s="15"/>
      <c r="C55" s="25" t="s">
        <v>52</v>
      </c>
      <c r="D55" s="20">
        <v>94195</v>
      </c>
      <c r="E55" s="20">
        <v>94195</v>
      </c>
      <c r="F55" s="21">
        <f t="shared" si="0"/>
        <v>1</v>
      </c>
    </row>
    <row r="56" spans="1:6" ht="15">
      <c r="A56" s="15"/>
      <c r="B56" s="15"/>
      <c r="C56" s="64" t="s">
        <v>48</v>
      </c>
      <c r="D56" s="20">
        <v>94195</v>
      </c>
      <c r="E56" s="20">
        <v>94195</v>
      </c>
      <c r="F56" s="21">
        <f t="shared" si="0"/>
        <v>1</v>
      </c>
    </row>
    <row r="57" spans="1:6" ht="15">
      <c r="A57" s="50"/>
      <c r="B57" s="58">
        <v>75011</v>
      </c>
      <c r="C57" s="63" t="s">
        <v>47</v>
      </c>
      <c r="D57" s="20">
        <f>D55</f>
        <v>94195</v>
      </c>
      <c r="E57" s="20">
        <f>E55</f>
        <v>94195</v>
      </c>
      <c r="F57" s="21">
        <f t="shared" si="0"/>
        <v>1</v>
      </c>
    </row>
    <row r="58" spans="1:6" ht="13.5" customHeight="1">
      <c r="A58" s="15"/>
      <c r="B58" s="15">
        <v>75022</v>
      </c>
      <c r="C58" s="97" t="s">
        <v>12</v>
      </c>
      <c r="D58" s="98"/>
      <c r="E58" s="99"/>
      <c r="F58" s="65"/>
    </row>
    <row r="59" spans="1:6" ht="27.75" customHeight="1">
      <c r="A59" s="15"/>
      <c r="B59" s="15"/>
      <c r="C59" s="57" t="s">
        <v>145</v>
      </c>
      <c r="D59" s="20">
        <v>120000</v>
      </c>
      <c r="E59" s="18">
        <v>112526.71</v>
      </c>
      <c r="F59" s="21">
        <f t="shared" si="0"/>
        <v>0.9377225833333334</v>
      </c>
    </row>
    <row r="60" spans="1:6" ht="15">
      <c r="A60" s="15"/>
      <c r="B60" s="15">
        <v>75022</v>
      </c>
      <c r="C60" s="57" t="s">
        <v>47</v>
      </c>
      <c r="D60" s="66">
        <f>SUM(D59)</f>
        <v>120000</v>
      </c>
      <c r="E60" s="18">
        <f>SUM(E59)</f>
        <v>112526.71</v>
      </c>
      <c r="F60" s="21">
        <f t="shared" si="0"/>
        <v>0.9377225833333334</v>
      </c>
    </row>
    <row r="61" spans="1:6" ht="12.75" customHeight="1">
      <c r="A61" s="15"/>
      <c r="B61" s="42">
        <v>75023</v>
      </c>
      <c r="C61" s="97" t="s">
        <v>13</v>
      </c>
      <c r="D61" s="98"/>
      <c r="E61" s="99"/>
      <c r="F61" s="21"/>
    </row>
    <row r="62" spans="1:6" ht="15">
      <c r="A62" s="15"/>
      <c r="B62" s="15"/>
      <c r="C62" s="25" t="s">
        <v>52</v>
      </c>
      <c r="D62" s="66">
        <v>2994355</v>
      </c>
      <c r="E62" s="20">
        <v>2854199.67</v>
      </c>
      <c r="F62" s="21">
        <f t="shared" si="0"/>
        <v>0.9531934824027211</v>
      </c>
    </row>
    <row r="63" spans="1:6" ht="12" customHeight="1">
      <c r="A63" s="50"/>
      <c r="B63" s="15"/>
      <c r="C63" s="63" t="s">
        <v>87</v>
      </c>
      <c r="D63" s="66">
        <v>2385843</v>
      </c>
      <c r="E63" s="20">
        <v>2272432.16</v>
      </c>
      <c r="F63" s="21">
        <f t="shared" si="0"/>
        <v>0.9524650867638819</v>
      </c>
    </row>
    <row r="64" spans="1:6" ht="180.75" customHeight="1">
      <c r="A64" s="15"/>
      <c r="B64" s="15"/>
      <c r="C64" s="64" t="s">
        <v>159</v>
      </c>
      <c r="D64" s="66"/>
      <c r="E64" s="18"/>
      <c r="F64" s="21"/>
    </row>
    <row r="65" spans="1:6" ht="15" customHeight="1">
      <c r="A65" s="15"/>
      <c r="B65" s="15"/>
      <c r="C65" s="64" t="s">
        <v>77</v>
      </c>
      <c r="D65" s="66">
        <v>22000</v>
      </c>
      <c r="E65" s="20">
        <v>21652.69</v>
      </c>
      <c r="F65" s="21">
        <f t="shared" si="0"/>
        <v>0.9842131818181817</v>
      </c>
    </row>
    <row r="66" spans="1:6" ht="15">
      <c r="A66" s="15"/>
      <c r="B66" s="58">
        <v>75023</v>
      </c>
      <c r="C66" s="64" t="s">
        <v>47</v>
      </c>
      <c r="D66" s="66">
        <f>D62+D65</f>
        <v>3016355</v>
      </c>
      <c r="E66" s="66">
        <f>E62+E65</f>
        <v>2875852.36</v>
      </c>
      <c r="F66" s="21">
        <f t="shared" si="0"/>
        <v>0.9534197267894527</v>
      </c>
    </row>
    <row r="67" spans="1:6" ht="14.25" customHeight="1">
      <c r="A67" s="15"/>
      <c r="B67" s="15">
        <v>75075</v>
      </c>
      <c r="C67" s="97" t="s">
        <v>76</v>
      </c>
      <c r="D67" s="98"/>
      <c r="E67" s="99"/>
      <c r="F67" s="21"/>
    </row>
    <row r="68" spans="1:6" ht="15">
      <c r="A68" s="15"/>
      <c r="B68" s="15"/>
      <c r="C68" s="64" t="s">
        <v>89</v>
      </c>
      <c r="D68" s="66">
        <v>92541</v>
      </c>
      <c r="E68" s="58">
        <v>91856.04</v>
      </c>
      <c r="F68" s="21">
        <f t="shared" si="0"/>
        <v>0.9925983077770933</v>
      </c>
    </row>
    <row r="69" spans="1:6" ht="14.25" customHeight="1">
      <c r="A69" s="15"/>
      <c r="B69" s="15"/>
      <c r="C69" s="64" t="s">
        <v>87</v>
      </c>
      <c r="D69" s="66">
        <v>3000</v>
      </c>
      <c r="E69" s="66">
        <v>2370</v>
      </c>
      <c r="F69" s="21">
        <f t="shared" si="0"/>
        <v>0.79</v>
      </c>
    </row>
    <row r="70" spans="1:6" ht="15">
      <c r="A70" s="15"/>
      <c r="B70" s="15"/>
      <c r="C70" s="64" t="s">
        <v>47</v>
      </c>
      <c r="D70" s="66">
        <f>D68</f>
        <v>92541</v>
      </c>
      <c r="E70" s="58">
        <f>E68</f>
        <v>91856.04</v>
      </c>
      <c r="F70" s="21">
        <f t="shared" si="0"/>
        <v>0.9925983077770933</v>
      </c>
    </row>
    <row r="71" spans="1:6" ht="15">
      <c r="A71" s="15"/>
      <c r="B71" s="42">
        <v>75095</v>
      </c>
      <c r="C71" s="47" t="s">
        <v>6</v>
      </c>
      <c r="D71" s="20"/>
      <c r="E71" s="18"/>
      <c r="F71" s="21"/>
    </row>
    <row r="72" spans="1:6" ht="60" customHeight="1">
      <c r="A72" s="15"/>
      <c r="B72" s="15"/>
      <c r="C72" s="57" t="s">
        <v>146</v>
      </c>
      <c r="D72" s="67">
        <v>94137</v>
      </c>
      <c r="E72" s="67">
        <v>67972.62</v>
      </c>
      <c r="F72" s="21">
        <f aca="true" t="shared" si="1" ref="F72:F150">E72/D72</f>
        <v>0.7220606137862902</v>
      </c>
    </row>
    <row r="73" spans="1:6" ht="15">
      <c r="A73" s="15"/>
      <c r="B73" s="15">
        <v>75095</v>
      </c>
      <c r="C73" s="59" t="s">
        <v>47</v>
      </c>
      <c r="D73" s="20">
        <f>SUM(D72)</f>
        <v>94137</v>
      </c>
      <c r="E73" s="20">
        <f>SUM(E72)</f>
        <v>67972.62</v>
      </c>
      <c r="F73" s="21">
        <f t="shared" si="1"/>
        <v>0.7220606137862902</v>
      </c>
    </row>
    <row r="74" spans="1:6" ht="15">
      <c r="A74" s="26">
        <v>750</v>
      </c>
      <c r="B74" s="26"/>
      <c r="C74" s="60" t="s">
        <v>59</v>
      </c>
      <c r="D74" s="28">
        <f>SUM(D73,D70,D66,D60,D57)</f>
        <v>3417228</v>
      </c>
      <c r="E74" s="26">
        <f>SUM(E73,E70,E66,E60,E57)</f>
        <v>3242402.73</v>
      </c>
      <c r="F74" s="21">
        <f t="shared" si="1"/>
        <v>0.9488400335008376</v>
      </c>
    </row>
    <row r="75" spans="1:6" ht="36" customHeight="1">
      <c r="A75" s="29">
        <v>751</v>
      </c>
      <c r="B75" s="38"/>
      <c r="C75" s="41" t="s">
        <v>65</v>
      </c>
      <c r="D75" s="28"/>
      <c r="E75" s="26"/>
      <c r="F75" s="21"/>
    </row>
    <row r="76" spans="1:6" ht="17.25" customHeight="1">
      <c r="A76" s="68"/>
      <c r="B76" s="29">
        <v>75101</v>
      </c>
      <c r="C76" s="97" t="s">
        <v>38</v>
      </c>
      <c r="D76" s="98"/>
      <c r="E76" s="98"/>
      <c r="F76" s="99"/>
    </row>
    <row r="77" spans="1:6" ht="15">
      <c r="A77" s="39"/>
      <c r="B77" s="69"/>
      <c r="C77" s="62" t="s">
        <v>53</v>
      </c>
      <c r="D77" s="20">
        <v>2325</v>
      </c>
      <c r="E77" s="20">
        <v>2325</v>
      </c>
      <c r="F77" s="21">
        <f>E77/D77</f>
        <v>1</v>
      </c>
    </row>
    <row r="78" spans="1:6" ht="15" customHeight="1">
      <c r="A78" s="39"/>
      <c r="B78" s="69"/>
      <c r="C78" s="62" t="s">
        <v>87</v>
      </c>
      <c r="D78" s="20">
        <v>941.12</v>
      </c>
      <c r="E78" s="20">
        <v>941.12</v>
      </c>
      <c r="F78" s="21">
        <f>E78/D78</f>
        <v>1</v>
      </c>
    </row>
    <row r="79" spans="1:6" ht="15">
      <c r="A79" s="39"/>
      <c r="B79" s="58">
        <v>75101</v>
      </c>
      <c r="C79" s="62" t="s">
        <v>47</v>
      </c>
      <c r="D79" s="20">
        <f>D77</f>
        <v>2325</v>
      </c>
      <c r="E79" s="20">
        <f>E77</f>
        <v>2325</v>
      </c>
      <c r="F79" s="21">
        <f>E79/D79</f>
        <v>1</v>
      </c>
    </row>
    <row r="80" spans="1:6" ht="15">
      <c r="A80" s="39"/>
      <c r="B80" s="50">
        <v>75113</v>
      </c>
      <c r="C80" s="47" t="s">
        <v>125</v>
      </c>
      <c r="D80" s="20"/>
      <c r="E80" s="20"/>
      <c r="F80" s="21"/>
    </row>
    <row r="81" spans="1:6" ht="15">
      <c r="A81" s="39"/>
      <c r="B81" s="69"/>
      <c r="C81" s="62" t="s">
        <v>53</v>
      </c>
      <c r="D81" s="20">
        <v>34185</v>
      </c>
      <c r="E81" s="20">
        <v>34185</v>
      </c>
      <c r="F81" s="21">
        <f>E81/D81</f>
        <v>1</v>
      </c>
    </row>
    <row r="82" spans="1:6" ht="12.75" customHeight="1">
      <c r="A82" s="39"/>
      <c r="B82" s="69"/>
      <c r="C82" s="62" t="s">
        <v>87</v>
      </c>
      <c r="D82" s="20">
        <v>5551</v>
      </c>
      <c r="E82" s="20">
        <v>5551</v>
      </c>
      <c r="F82" s="21">
        <f>E82/D82</f>
        <v>1</v>
      </c>
    </row>
    <row r="83" spans="1:6" ht="15">
      <c r="A83" s="39"/>
      <c r="B83" s="58">
        <v>75113</v>
      </c>
      <c r="C83" s="62" t="s">
        <v>47</v>
      </c>
      <c r="D83" s="20">
        <f>D81</f>
        <v>34185</v>
      </c>
      <c r="E83" s="20">
        <f>E81</f>
        <v>34185</v>
      </c>
      <c r="F83" s="21">
        <f>E83/D83</f>
        <v>1</v>
      </c>
    </row>
    <row r="84" spans="1:6" ht="15">
      <c r="A84" s="35">
        <v>751</v>
      </c>
      <c r="B84" s="56"/>
      <c r="C84" s="60" t="s">
        <v>59</v>
      </c>
      <c r="D84" s="28">
        <f>D77+D83</f>
        <v>36510</v>
      </c>
      <c r="E84" s="28">
        <f>E77+E83</f>
        <v>36510</v>
      </c>
      <c r="F84" s="21">
        <f t="shared" si="1"/>
        <v>1</v>
      </c>
    </row>
    <row r="85" spans="1:6" ht="15">
      <c r="A85" s="29">
        <v>752</v>
      </c>
      <c r="B85" s="91"/>
      <c r="C85" s="41" t="s">
        <v>130</v>
      </c>
      <c r="D85" s="20"/>
      <c r="E85" s="20"/>
      <c r="F85" s="21"/>
    </row>
    <row r="86" spans="1:6" ht="15">
      <c r="A86" s="29"/>
      <c r="B86" s="18">
        <v>75212</v>
      </c>
      <c r="C86" s="73" t="s">
        <v>129</v>
      </c>
      <c r="D86" s="20"/>
      <c r="E86" s="20"/>
      <c r="F86" s="21"/>
    </row>
    <row r="87" spans="1:6" ht="15">
      <c r="A87" s="29"/>
      <c r="B87" s="18"/>
      <c r="C87" s="62" t="s">
        <v>131</v>
      </c>
      <c r="D87" s="20">
        <v>1000</v>
      </c>
      <c r="E87" s="20">
        <v>1000</v>
      </c>
      <c r="F87" s="21">
        <f t="shared" si="1"/>
        <v>1</v>
      </c>
    </row>
    <row r="88" spans="1:6" ht="15">
      <c r="A88" s="35">
        <v>752</v>
      </c>
      <c r="B88" s="95"/>
      <c r="C88" s="60" t="s">
        <v>68</v>
      </c>
      <c r="D88" s="28">
        <f>SUM(D87)</f>
        <v>1000</v>
      </c>
      <c r="E88" s="28">
        <f>SUM(E87)</f>
        <v>1000</v>
      </c>
      <c r="F88" s="21">
        <f t="shared" si="1"/>
        <v>1</v>
      </c>
    </row>
    <row r="89" spans="1:6" ht="33.75" customHeight="1">
      <c r="A89" s="40">
        <v>754</v>
      </c>
      <c r="B89" s="38"/>
      <c r="C89" s="41" t="s">
        <v>34</v>
      </c>
      <c r="D89" s="28"/>
      <c r="E89" s="26"/>
      <c r="F89" s="21"/>
    </row>
    <row r="90" spans="1:9" ht="15">
      <c r="A90" s="15" t="s">
        <v>27</v>
      </c>
      <c r="B90" s="15">
        <v>75412</v>
      </c>
      <c r="C90" s="47" t="s">
        <v>14</v>
      </c>
      <c r="D90" s="20"/>
      <c r="E90" s="18"/>
      <c r="F90" s="21"/>
      <c r="I90" t="s">
        <v>124</v>
      </c>
    </row>
    <row r="91" spans="1:6" ht="15">
      <c r="A91" s="15"/>
      <c r="B91" s="15"/>
      <c r="C91" s="25" t="s">
        <v>56</v>
      </c>
      <c r="D91" s="20">
        <v>218651</v>
      </c>
      <c r="E91" s="18">
        <v>174342.69</v>
      </c>
      <c r="F91" s="21">
        <f t="shared" si="1"/>
        <v>0.7973560148364288</v>
      </c>
    </row>
    <row r="92" spans="1:6" ht="18" customHeight="1">
      <c r="A92" s="15"/>
      <c r="B92" s="50"/>
      <c r="C92" s="70" t="s">
        <v>87</v>
      </c>
      <c r="D92" s="48">
        <v>38040</v>
      </c>
      <c r="E92" s="49">
        <v>17375.8</v>
      </c>
      <c r="F92" s="21">
        <f t="shared" si="1"/>
        <v>0.45677707676130386</v>
      </c>
    </row>
    <row r="93" spans="1:6" ht="202.5" customHeight="1">
      <c r="A93" s="50"/>
      <c r="B93" s="50"/>
      <c r="C93" s="70" t="s">
        <v>147</v>
      </c>
      <c r="D93" s="48"/>
      <c r="E93" s="49"/>
      <c r="F93" s="21"/>
    </row>
    <row r="94" spans="1:6" ht="14.25" customHeight="1">
      <c r="A94" s="50"/>
      <c r="B94" s="50"/>
      <c r="C94" s="70" t="s">
        <v>107</v>
      </c>
      <c r="D94" s="48">
        <v>20000</v>
      </c>
      <c r="E94" s="48">
        <v>20000</v>
      </c>
      <c r="F94" s="21">
        <f t="shared" si="1"/>
        <v>1</v>
      </c>
    </row>
    <row r="95" spans="1:6" ht="15">
      <c r="A95" s="50"/>
      <c r="B95" s="58">
        <v>75412</v>
      </c>
      <c r="C95" s="71" t="s">
        <v>47</v>
      </c>
      <c r="D95" s="48">
        <f>D91+D94</f>
        <v>238651</v>
      </c>
      <c r="E95" s="48">
        <f>E91+E94</f>
        <v>194342.69</v>
      </c>
      <c r="F95" s="21">
        <f t="shared" si="1"/>
        <v>0.814338469145321</v>
      </c>
    </row>
    <row r="96" spans="1:6" ht="15">
      <c r="A96" s="50"/>
      <c r="B96" s="15">
        <v>75414</v>
      </c>
      <c r="C96" s="72" t="s">
        <v>15</v>
      </c>
      <c r="D96" s="20"/>
      <c r="E96" s="18"/>
      <c r="F96" s="21"/>
    </row>
    <row r="97" spans="1:6" ht="13.5" customHeight="1">
      <c r="A97" s="50"/>
      <c r="B97" s="15"/>
      <c r="C97" s="25" t="s">
        <v>56</v>
      </c>
      <c r="D97" s="20">
        <v>1000</v>
      </c>
      <c r="E97" s="18">
        <v>800.01</v>
      </c>
      <c r="F97" s="21">
        <f t="shared" si="1"/>
        <v>0.80001</v>
      </c>
    </row>
    <row r="98" spans="1:6" ht="13.5" customHeight="1">
      <c r="A98" s="50"/>
      <c r="B98" s="15"/>
      <c r="C98" s="70" t="s">
        <v>87</v>
      </c>
      <c r="D98" s="20">
        <v>707</v>
      </c>
      <c r="E98" s="20">
        <v>600</v>
      </c>
      <c r="F98" s="21">
        <f t="shared" si="1"/>
        <v>0.8486562942008486</v>
      </c>
    </row>
    <row r="99" spans="1:6" ht="15">
      <c r="A99" s="50"/>
      <c r="B99" s="58">
        <v>75414</v>
      </c>
      <c r="C99" s="62" t="s">
        <v>47</v>
      </c>
      <c r="D99" s="20">
        <f>SUM(D97:D97)</f>
        <v>1000</v>
      </c>
      <c r="E99" s="18">
        <f>SUM(E97:E97)</f>
        <v>800.01</v>
      </c>
      <c r="F99" s="21">
        <f t="shared" si="1"/>
        <v>0.80001</v>
      </c>
    </row>
    <row r="100" spans="1:6" ht="15">
      <c r="A100" s="15"/>
      <c r="B100" s="15">
        <v>75416</v>
      </c>
      <c r="C100" s="47" t="s">
        <v>16</v>
      </c>
      <c r="D100" s="20"/>
      <c r="E100" s="18"/>
      <c r="F100" s="21"/>
    </row>
    <row r="101" spans="1:6" ht="15">
      <c r="A101" s="15"/>
      <c r="B101" s="15"/>
      <c r="C101" s="25" t="s">
        <v>52</v>
      </c>
      <c r="D101" s="20">
        <v>130000</v>
      </c>
      <c r="E101" s="18">
        <v>119726.65</v>
      </c>
      <c r="F101" s="21">
        <f t="shared" si="1"/>
        <v>0.9209742307692307</v>
      </c>
    </row>
    <row r="102" spans="1:6" ht="12.75" customHeight="1">
      <c r="A102" s="15"/>
      <c r="B102" s="15"/>
      <c r="C102" s="25" t="s">
        <v>87</v>
      </c>
      <c r="D102" s="20">
        <v>104100</v>
      </c>
      <c r="E102" s="18">
        <v>100945.82</v>
      </c>
      <c r="F102" s="21">
        <f t="shared" si="1"/>
        <v>0.9697004803073968</v>
      </c>
    </row>
    <row r="103" spans="1:6" ht="92.25" customHeight="1">
      <c r="A103" s="15"/>
      <c r="B103" s="15"/>
      <c r="C103" s="25" t="s">
        <v>160</v>
      </c>
      <c r="D103" s="20"/>
      <c r="E103" s="18"/>
      <c r="F103" s="21"/>
    </row>
    <row r="104" spans="1:6" ht="15">
      <c r="A104" s="15"/>
      <c r="B104" s="58">
        <v>75416</v>
      </c>
      <c r="C104" s="25" t="s">
        <v>47</v>
      </c>
      <c r="D104" s="20">
        <f>D101</f>
        <v>130000</v>
      </c>
      <c r="E104" s="18">
        <f>E101</f>
        <v>119726.65</v>
      </c>
      <c r="F104" s="21">
        <f t="shared" si="1"/>
        <v>0.9209742307692307</v>
      </c>
    </row>
    <row r="105" spans="1:6" ht="15">
      <c r="A105" s="15"/>
      <c r="B105" s="15">
        <v>75495</v>
      </c>
      <c r="C105" s="62" t="s">
        <v>6</v>
      </c>
      <c r="D105" s="20"/>
      <c r="E105" s="18"/>
      <c r="F105" s="21"/>
    </row>
    <row r="106" spans="1:6" ht="15" customHeight="1">
      <c r="A106" s="15"/>
      <c r="B106" s="15"/>
      <c r="C106" s="62" t="s">
        <v>115</v>
      </c>
      <c r="D106" s="20">
        <v>12000</v>
      </c>
      <c r="E106" s="20">
        <v>9629.6</v>
      </c>
      <c r="F106" s="21">
        <f t="shared" si="1"/>
        <v>0.8024666666666667</v>
      </c>
    </row>
    <row r="107" spans="1:6" ht="15">
      <c r="A107" s="15"/>
      <c r="B107" s="15"/>
      <c r="C107" s="62" t="s">
        <v>111</v>
      </c>
      <c r="D107" s="20">
        <v>6300</v>
      </c>
      <c r="E107" s="20">
        <v>6300</v>
      </c>
      <c r="F107" s="21">
        <f t="shared" si="1"/>
        <v>1</v>
      </c>
    </row>
    <row r="108" spans="1:6" ht="15">
      <c r="A108" s="15"/>
      <c r="B108" s="15">
        <v>75495</v>
      </c>
      <c r="C108" s="62" t="s">
        <v>47</v>
      </c>
      <c r="D108" s="20">
        <f>SUM(D106:D107)</f>
        <v>18300</v>
      </c>
      <c r="E108" s="20">
        <f>SUM(E106:E107)</f>
        <v>15929.6</v>
      </c>
      <c r="F108" s="21">
        <f t="shared" si="1"/>
        <v>0.8704699453551913</v>
      </c>
    </row>
    <row r="109" spans="1:6" ht="15">
      <c r="A109" s="26">
        <v>754</v>
      </c>
      <c r="B109" s="68"/>
      <c r="C109" s="60" t="s">
        <v>59</v>
      </c>
      <c r="D109" s="28">
        <f>D108+D95+D99+D104</f>
        <v>387951</v>
      </c>
      <c r="E109" s="28">
        <f>E108+E95+E99+E104</f>
        <v>330798.95</v>
      </c>
      <c r="F109" s="21">
        <f t="shared" si="1"/>
        <v>0.8526822975066439</v>
      </c>
    </row>
    <row r="110" spans="1:6" ht="55.5" customHeight="1">
      <c r="A110" s="40">
        <v>756</v>
      </c>
      <c r="B110" s="30"/>
      <c r="C110" s="41" t="s">
        <v>78</v>
      </c>
      <c r="D110" s="20"/>
      <c r="E110" s="18"/>
      <c r="F110" s="21"/>
    </row>
    <row r="111" spans="1:6" ht="17.25" customHeight="1">
      <c r="A111" s="50"/>
      <c r="B111" s="42">
        <v>75647</v>
      </c>
      <c r="C111" s="97" t="s">
        <v>79</v>
      </c>
      <c r="D111" s="98"/>
      <c r="E111" s="98"/>
      <c r="F111" s="99"/>
    </row>
    <row r="112" spans="1:6" ht="15">
      <c r="A112" s="50"/>
      <c r="B112" s="15"/>
      <c r="C112" s="62" t="s">
        <v>52</v>
      </c>
      <c r="D112" s="20">
        <v>120000</v>
      </c>
      <c r="E112" s="20">
        <v>91871.76</v>
      </c>
      <c r="F112" s="21">
        <f t="shared" si="1"/>
        <v>0.765598</v>
      </c>
    </row>
    <row r="113" spans="1:6" ht="30" customHeight="1">
      <c r="A113" s="50"/>
      <c r="B113" s="15"/>
      <c r="C113" s="62" t="s">
        <v>90</v>
      </c>
      <c r="D113" s="20">
        <v>35000</v>
      </c>
      <c r="E113" s="20">
        <v>24627.04</v>
      </c>
      <c r="F113" s="21">
        <f t="shared" si="1"/>
        <v>0.7036297142857143</v>
      </c>
    </row>
    <row r="114" spans="1:6" ht="15">
      <c r="A114" s="50"/>
      <c r="B114" s="58">
        <v>75647</v>
      </c>
      <c r="C114" s="62" t="s">
        <v>47</v>
      </c>
      <c r="D114" s="20">
        <f>D112</f>
        <v>120000</v>
      </c>
      <c r="E114" s="20">
        <f>E112</f>
        <v>91871.76</v>
      </c>
      <c r="F114" s="21">
        <f t="shared" si="1"/>
        <v>0.765598</v>
      </c>
    </row>
    <row r="115" spans="1:6" ht="15">
      <c r="A115" s="39">
        <v>756</v>
      </c>
      <c r="B115" s="36"/>
      <c r="C115" s="60" t="s">
        <v>59</v>
      </c>
      <c r="D115" s="28">
        <f>SUM(D114)</f>
        <v>120000</v>
      </c>
      <c r="E115" s="28">
        <f>SUM(E114)</f>
        <v>91871.76</v>
      </c>
      <c r="F115" s="21">
        <f t="shared" si="1"/>
        <v>0.765598</v>
      </c>
    </row>
    <row r="116" spans="1:6" ht="15">
      <c r="A116" s="29">
        <v>757</v>
      </c>
      <c r="B116" s="38"/>
      <c r="C116" s="41" t="s">
        <v>41</v>
      </c>
      <c r="D116" s="28"/>
      <c r="E116" s="26"/>
      <c r="F116" s="21"/>
    </row>
    <row r="117" spans="1:6" ht="12.75" customHeight="1">
      <c r="A117" s="35"/>
      <c r="B117" s="29">
        <v>75702</v>
      </c>
      <c r="C117" s="97" t="s">
        <v>42</v>
      </c>
      <c r="D117" s="98"/>
      <c r="E117" s="98"/>
      <c r="F117" s="99"/>
    </row>
    <row r="118" spans="1:6" ht="14.25" customHeight="1">
      <c r="A118" s="39"/>
      <c r="B118" s="56"/>
      <c r="C118" s="62" t="s">
        <v>71</v>
      </c>
      <c r="D118" s="20">
        <v>323000</v>
      </c>
      <c r="E118" s="18">
        <v>222849.23</v>
      </c>
      <c r="F118" s="21">
        <f t="shared" si="1"/>
        <v>0.6899356965944273</v>
      </c>
    </row>
    <row r="119" spans="1:6" ht="15.75" customHeight="1">
      <c r="A119" s="56">
        <v>757</v>
      </c>
      <c r="B119" s="37"/>
      <c r="C119" s="74" t="s">
        <v>68</v>
      </c>
      <c r="D119" s="28">
        <f>D118</f>
        <v>323000</v>
      </c>
      <c r="E119" s="28">
        <f>E118</f>
        <v>222849.23</v>
      </c>
      <c r="F119" s="21">
        <f t="shared" si="1"/>
        <v>0.6899356965944273</v>
      </c>
    </row>
    <row r="120" spans="1:6" ht="15">
      <c r="A120" s="29">
        <v>758</v>
      </c>
      <c r="B120" s="38"/>
      <c r="C120" s="41" t="s">
        <v>126</v>
      </c>
      <c r="D120" s="28"/>
      <c r="E120" s="26"/>
      <c r="F120" s="21"/>
    </row>
    <row r="121" spans="1:6" ht="15">
      <c r="A121" s="35"/>
      <c r="B121" s="29">
        <v>75818</v>
      </c>
      <c r="C121" s="47" t="s">
        <v>127</v>
      </c>
      <c r="D121" s="20"/>
      <c r="E121" s="18"/>
      <c r="F121" s="21"/>
    </row>
    <row r="122" spans="1:6" ht="15" customHeight="1">
      <c r="A122" s="39"/>
      <c r="B122" s="56"/>
      <c r="C122" s="62" t="s">
        <v>8</v>
      </c>
      <c r="D122" s="20">
        <v>10000</v>
      </c>
      <c r="E122" s="18">
        <v>0</v>
      </c>
      <c r="F122" s="21">
        <f>E122/D122</f>
        <v>0</v>
      </c>
    </row>
    <row r="123" spans="1:6" ht="15">
      <c r="A123" s="56">
        <v>757</v>
      </c>
      <c r="B123" s="37"/>
      <c r="C123" s="74" t="s">
        <v>68</v>
      </c>
      <c r="D123" s="28">
        <f>D122</f>
        <v>10000</v>
      </c>
      <c r="E123" s="96">
        <f>E122</f>
        <v>0</v>
      </c>
      <c r="F123" s="21">
        <f>E123/D123</f>
        <v>0</v>
      </c>
    </row>
    <row r="124" spans="1:6" ht="13.5" customHeight="1">
      <c r="A124" s="29">
        <v>801</v>
      </c>
      <c r="B124" s="38"/>
      <c r="C124" s="41" t="s">
        <v>62</v>
      </c>
      <c r="D124" s="28"/>
      <c r="E124" s="26"/>
      <c r="F124" s="21"/>
    </row>
    <row r="125" spans="1:6" ht="15">
      <c r="A125" s="42" t="s">
        <v>27</v>
      </c>
      <c r="B125" s="15">
        <v>80101</v>
      </c>
      <c r="C125" s="47" t="s">
        <v>57</v>
      </c>
      <c r="D125" s="20"/>
      <c r="E125" s="18"/>
      <c r="F125" s="21"/>
    </row>
    <row r="126" spans="1:9" ht="15">
      <c r="A126" s="15"/>
      <c r="B126" s="15"/>
      <c r="C126" s="25" t="s">
        <v>52</v>
      </c>
      <c r="D126" s="20">
        <v>6196900</v>
      </c>
      <c r="E126" s="20">
        <v>6014974</v>
      </c>
      <c r="F126" s="21">
        <f t="shared" si="1"/>
        <v>0.9706424179831852</v>
      </c>
      <c r="I126" s="11"/>
    </row>
    <row r="127" spans="1:11" ht="17.25" customHeight="1">
      <c r="A127" s="15"/>
      <c r="B127" s="50"/>
      <c r="C127" s="70" t="s">
        <v>87</v>
      </c>
      <c r="D127" s="48">
        <v>5372644</v>
      </c>
      <c r="E127" s="49">
        <v>5195987.97</v>
      </c>
      <c r="F127" s="21">
        <f t="shared" si="1"/>
        <v>0.9671193494301874</v>
      </c>
      <c r="I127" s="11"/>
      <c r="K127" s="10"/>
    </row>
    <row r="128" spans="1:11" ht="24.75" customHeight="1">
      <c r="A128" s="50"/>
      <c r="B128" s="15"/>
      <c r="C128" s="70" t="s">
        <v>138</v>
      </c>
      <c r="D128" s="48"/>
      <c r="E128" s="49"/>
      <c r="F128" s="21"/>
      <c r="I128" s="10"/>
      <c r="K128" s="10"/>
    </row>
    <row r="129" spans="1:6" ht="15">
      <c r="A129" s="15"/>
      <c r="B129" s="50"/>
      <c r="C129" s="70" t="s">
        <v>77</v>
      </c>
      <c r="D129" s="51">
        <v>50000</v>
      </c>
      <c r="E129" s="51">
        <v>50000</v>
      </c>
      <c r="F129" s="21">
        <f t="shared" si="1"/>
        <v>1</v>
      </c>
    </row>
    <row r="130" spans="1:6" ht="15">
      <c r="A130" s="15"/>
      <c r="B130" s="58">
        <v>80101</v>
      </c>
      <c r="C130" s="75" t="s">
        <v>47</v>
      </c>
      <c r="D130" s="48">
        <f>D126+D129</f>
        <v>6246900</v>
      </c>
      <c r="E130" s="48">
        <f>E126+E129</f>
        <v>6064974</v>
      </c>
      <c r="F130" s="21">
        <f t="shared" si="1"/>
        <v>0.9708773951880133</v>
      </c>
    </row>
    <row r="131" spans="1:6" ht="18" customHeight="1">
      <c r="A131" s="15"/>
      <c r="B131" s="15">
        <v>80103</v>
      </c>
      <c r="C131" s="75" t="s">
        <v>105</v>
      </c>
      <c r="D131" s="48"/>
      <c r="E131" s="49"/>
      <c r="F131" s="21"/>
    </row>
    <row r="132" spans="1:6" ht="15">
      <c r="A132" s="15"/>
      <c r="B132" s="15"/>
      <c r="C132" s="75" t="s">
        <v>52</v>
      </c>
      <c r="D132" s="48">
        <v>877074</v>
      </c>
      <c r="E132" s="49">
        <v>863527.16</v>
      </c>
      <c r="F132" s="21">
        <f t="shared" si="1"/>
        <v>0.9845545073733801</v>
      </c>
    </row>
    <row r="133" spans="1:6" ht="15.75" customHeight="1">
      <c r="A133" s="15"/>
      <c r="B133" s="15"/>
      <c r="C133" s="75" t="s">
        <v>87</v>
      </c>
      <c r="D133" s="48">
        <v>696583</v>
      </c>
      <c r="E133" s="48">
        <v>685851.65</v>
      </c>
      <c r="F133" s="21">
        <f t="shared" si="1"/>
        <v>0.984594298166909</v>
      </c>
    </row>
    <row r="134" spans="1:6" ht="31.5" customHeight="1">
      <c r="A134" s="15"/>
      <c r="B134" s="15"/>
      <c r="C134" s="70" t="s">
        <v>148</v>
      </c>
      <c r="D134" s="48"/>
      <c r="E134" s="48"/>
      <c r="F134" s="21"/>
    </row>
    <row r="135" spans="1:6" ht="15">
      <c r="A135" s="15"/>
      <c r="B135" s="15">
        <v>80103</v>
      </c>
      <c r="C135" s="75" t="s">
        <v>47</v>
      </c>
      <c r="D135" s="48">
        <f>D132</f>
        <v>877074</v>
      </c>
      <c r="E135" s="49">
        <f>E132</f>
        <v>863527.16</v>
      </c>
      <c r="F135" s="21">
        <f t="shared" si="1"/>
        <v>0.9845545073733801</v>
      </c>
    </row>
    <row r="136" spans="1:6" ht="15">
      <c r="A136" s="15"/>
      <c r="B136" s="42">
        <v>80104</v>
      </c>
      <c r="C136" s="47" t="s">
        <v>72</v>
      </c>
      <c r="D136" s="20"/>
      <c r="E136" s="18"/>
      <c r="F136" s="21"/>
    </row>
    <row r="137" spans="1:6" ht="15">
      <c r="A137" s="15"/>
      <c r="B137" s="50"/>
      <c r="C137" s="25" t="s">
        <v>52</v>
      </c>
      <c r="D137" s="20">
        <v>948625</v>
      </c>
      <c r="E137" s="18">
        <v>943824.96</v>
      </c>
      <c r="F137" s="21">
        <f t="shared" si="1"/>
        <v>0.9949400026353933</v>
      </c>
    </row>
    <row r="138" spans="1:6" ht="15" customHeight="1">
      <c r="A138" s="50"/>
      <c r="B138" s="15"/>
      <c r="C138" s="25" t="s">
        <v>87</v>
      </c>
      <c r="D138" s="20">
        <v>707374</v>
      </c>
      <c r="E138" s="20">
        <v>702709.77</v>
      </c>
      <c r="F138" s="21">
        <f t="shared" si="1"/>
        <v>0.9934062744743234</v>
      </c>
    </row>
    <row r="139" spans="1:6" ht="15">
      <c r="A139" s="15"/>
      <c r="B139" s="15">
        <v>80104</v>
      </c>
      <c r="C139" s="64" t="s">
        <v>47</v>
      </c>
      <c r="D139" s="20">
        <f>D137</f>
        <v>948625</v>
      </c>
      <c r="E139" s="18">
        <f>E137</f>
        <v>943824.96</v>
      </c>
      <c r="F139" s="21">
        <f t="shared" si="1"/>
        <v>0.9949400026353933</v>
      </c>
    </row>
    <row r="140" spans="1:6" ht="15">
      <c r="A140" s="15"/>
      <c r="B140" s="42">
        <v>80110</v>
      </c>
      <c r="C140" s="47" t="s">
        <v>17</v>
      </c>
      <c r="D140" s="20"/>
      <c r="E140" s="18"/>
      <c r="F140" s="21"/>
    </row>
    <row r="141" spans="1:6" ht="15">
      <c r="A141" s="15"/>
      <c r="B141" s="15"/>
      <c r="C141" s="25" t="s">
        <v>53</v>
      </c>
      <c r="D141" s="20">
        <v>3076845</v>
      </c>
      <c r="E141" s="18">
        <v>3011435.19</v>
      </c>
      <c r="F141" s="21">
        <f t="shared" si="1"/>
        <v>0.9787412723097848</v>
      </c>
    </row>
    <row r="142" spans="1:6" ht="15" customHeight="1">
      <c r="A142" s="15"/>
      <c r="B142" s="15"/>
      <c r="C142" s="70" t="s">
        <v>91</v>
      </c>
      <c r="D142" s="48">
        <v>2656921</v>
      </c>
      <c r="E142" s="49">
        <v>2633030.43</v>
      </c>
      <c r="F142" s="21">
        <f t="shared" si="1"/>
        <v>0.9910081744997311</v>
      </c>
    </row>
    <row r="143" spans="1:6" ht="28.5" customHeight="1">
      <c r="A143" s="15"/>
      <c r="B143" s="15"/>
      <c r="C143" s="70" t="s">
        <v>139</v>
      </c>
      <c r="D143" s="20"/>
      <c r="E143" s="18"/>
      <c r="F143" s="21"/>
    </row>
    <row r="144" spans="1:6" ht="13.5" customHeight="1">
      <c r="A144" s="50"/>
      <c r="B144" s="15"/>
      <c r="C144" s="76" t="s">
        <v>107</v>
      </c>
      <c r="D144" s="20">
        <v>4150</v>
      </c>
      <c r="E144" s="20">
        <v>4150</v>
      </c>
      <c r="F144" s="21">
        <f t="shared" si="1"/>
        <v>1</v>
      </c>
    </row>
    <row r="145" spans="1:6" ht="15">
      <c r="A145" s="50"/>
      <c r="B145" s="58">
        <v>80110</v>
      </c>
      <c r="C145" s="59" t="s">
        <v>47</v>
      </c>
      <c r="D145" s="20">
        <f>D141+D144</f>
        <v>3080995</v>
      </c>
      <c r="E145" s="20">
        <f>E141+E144</f>
        <v>3015585.19</v>
      </c>
      <c r="F145" s="21">
        <f t="shared" si="1"/>
        <v>0.9787699071241596</v>
      </c>
    </row>
    <row r="146" spans="1:6" ht="15">
      <c r="A146" s="15"/>
      <c r="B146" s="15">
        <v>80113</v>
      </c>
      <c r="C146" s="77" t="s">
        <v>18</v>
      </c>
      <c r="D146" s="20"/>
      <c r="E146" s="18"/>
      <c r="F146" s="21"/>
    </row>
    <row r="147" spans="1:6" ht="15">
      <c r="A147" s="50"/>
      <c r="B147" s="15"/>
      <c r="C147" s="59" t="s">
        <v>52</v>
      </c>
      <c r="D147" s="20">
        <v>592800</v>
      </c>
      <c r="E147" s="20">
        <v>527993.28</v>
      </c>
      <c r="F147" s="21">
        <f t="shared" si="1"/>
        <v>0.8906769230769231</v>
      </c>
    </row>
    <row r="148" spans="1:6" ht="42.75" customHeight="1">
      <c r="A148" s="50"/>
      <c r="B148" s="15"/>
      <c r="C148" s="59" t="s">
        <v>161</v>
      </c>
      <c r="D148" s="20">
        <v>128930</v>
      </c>
      <c r="E148" s="20">
        <v>124189.83</v>
      </c>
      <c r="F148" s="21">
        <f t="shared" si="1"/>
        <v>0.963234545877608</v>
      </c>
    </row>
    <row r="149" spans="1:6" ht="15">
      <c r="A149" s="50"/>
      <c r="B149" s="15"/>
      <c r="C149" s="59" t="s">
        <v>111</v>
      </c>
      <c r="D149" s="20">
        <v>34000</v>
      </c>
      <c r="E149" s="20">
        <v>34000</v>
      </c>
      <c r="F149" s="21">
        <f t="shared" si="1"/>
        <v>1</v>
      </c>
    </row>
    <row r="150" spans="1:6" ht="15">
      <c r="A150" s="15"/>
      <c r="B150" s="58">
        <v>80113</v>
      </c>
      <c r="C150" s="57" t="s">
        <v>47</v>
      </c>
      <c r="D150" s="20">
        <f>D147+D149</f>
        <v>626800</v>
      </c>
      <c r="E150" s="20">
        <f>E147+E149</f>
        <v>561993.28</v>
      </c>
      <c r="F150" s="21">
        <f t="shared" si="1"/>
        <v>0.8966070197830249</v>
      </c>
    </row>
    <row r="151" spans="1:6" ht="15">
      <c r="A151" s="15"/>
      <c r="B151" s="15">
        <v>80120</v>
      </c>
      <c r="C151" s="77" t="s">
        <v>96</v>
      </c>
      <c r="D151" s="20"/>
      <c r="E151" s="18"/>
      <c r="F151" s="21"/>
    </row>
    <row r="152" spans="1:6" ht="15">
      <c r="A152" s="15"/>
      <c r="B152" s="15"/>
      <c r="C152" s="57" t="s">
        <v>56</v>
      </c>
      <c r="D152" s="20">
        <v>378083</v>
      </c>
      <c r="E152" s="20">
        <v>375949.21</v>
      </c>
      <c r="F152" s="21">
        <f aca="true" t="shared" si="2" ref="F152:F161">E152/D152</f>
        <v>0.9943562921369118</v>
      </c>
    </row>
    <row r="153" spans="1:6" ht="14.25" customHeight="1">
      <c r="A153" s="15"/>
      <c r="B153" s="15"/>
      <c r="C153" s="57" t="s">
        <v>87</v>
      </c>
      <c r="D153" s="20">
        <v>341720</v>
      </c>
      <c r="E153" s="20">
        <v>339586.21</v>
      </c>
      <c r="F153" s="21">
        <f t="shared" si="2"/>
        <v>0.9937557356900387</v>
      </c>
    </row>
    <row r="154" spans="1:6" ht="15">
      <c r="A154" s="15"/>
      <c r="B154" s="58">
        <v>80120</v>
      </c>
      <c r="C154" s="57" t="s">
        <v>47</v>
      </c>
      <c r="D154" s="20">
        <f>D152</f>
        <v>378083</v>
      </c>
      <c r="E154" s="20">
        <f>E152</f>
        <v>375949.21</v>
      </c>
      <c r="F154" s="21">
        <f t="shared" si="2"/>
        <v>0.9943562921369118</v>
      </c>
    </row>
    <row r="155" spans="1:6" ht="15" customHeight="1">
      <c r="A155" s="15"/>
      <c r="B155" s="15">
        <v>80146</v>
      </c>
      <c r="C155" s="77" t="s">
        <v>60</v>
      </c>
      <c r="D155" s="20"/>
      <c r="E155" s="18"/>
      <c r="F155" s="21"/>
    </row>
    <row r="156" spans="1:6" ht="27.75" customHeight="1">
      <c r="A156" s="15"/>
      <c r="B156" s="15"/>
      <c r="C156" s="57" t="s">
        <v>80</v>
      </c>
      <c r="D156" s="20">
        <v>52000</v>
      </c>
      <c r="E156" s="20">
        <v>39615.87</v>
      </c>
      <c r="F156" s="21">
        <f t="shared" si="2"/>
        <v>0.7618436538461539</v>
      </c>
    </row>
    <row r="157" spans="1:6" ht="15">
      <c r="A157" s="15"/>
      <c r="B157" s="58">
        <v>80146</v>
      </c>
      <c r="C157" s="57" t="s">
        <v>47</v>
      </c>
      <c r="D157" s="20">
        <f>SUM(D156:D156)</f>
        <v>52000</v>
      </c>
      <c r="E157" s="20">
        <f>SUM(E156:E156)</f>
        <v>39615.87</v>
      </c>
      <c r="F157" s="21">
        <f t="shared" si="2"/>
        <v>0.7618436538461539</v>
      </c>
    </row>
    <row r="158" spans="1:6" ht="15">
      <c r="A158" s="15"/>
      <c r="B158" s="15">
        <v>80148</v>
      </c>
      <c r="C158" s="77" t="s">
        <v>112</v>
      </c>
      <c r="D158" s="20"/>
      <c r="E158" s="20"/>
      <c r="F158" s="21"/>
    </row>
    <row r="159" spans="1:6" ht="15">
      <c r="A159" s="15"/>
      <c r="B159" s="15"/>
      <c r="C159" s="57" t="s">
        <v>113</v>
      </c>
      <c r="D159" s="20">
        <v>477682</v>
      </c>
      <c r="E159" s="20">
        <v>463239.63</v>
      </c>
      <c r="F159" s="21">
        <f t="shared" si="2"/>
        <v>0.9697657228030363</v>
      </c>
    </row>
    <row r="160" spans="1:6" ht="16.5" customHeight="1">
      <c r="A160" s="15"/>
      <c r="B160" s="15"/>
      <c r="C160" s="57" t="s">
        <v>95</v>
      </c>
      <c r="D160" s="20">
        <v>304881</v>
      </c>
      <c r="E160" s="20">
        <v>302662.67</v>
      </c>
      <c r="F160" s="21">
        <f t="shared" si="2"/>
        <v>0.992723948032183</v>
      </c>
    </row>
    <row r="161" spans="1:6" ht="15">
      <c r="A161" s="15"/>
      <c r="B161" s="15"/>
      <c r="C161" s="57" t="s">
        <v>47</v>
      </c>
      <c r="D161" s="20">
        <f>D159</f>
        <v>477682</v>
      </c>
      <c r="E161" s="20">
        <f>E159</f>
        <v>463239.63</v>
      </c>
      <c r="F161" s="21">
        <f t="shared" si="2"/>
        <v>0.9697657228030363</v>
      </c>
    </row>
    <row r="162" spans="1:6" ht="15">
      <c r="A162" s="15"/>
      <c r="B162" s="42">
        <v>80195</v>
      </c>
      <c r="C162" s="77" t="s">
        <v>6</v>
      </c>
      <c r="D162" s="20"/>
      <c r="E162" s="18"/>
      <c r="F162" s="21"/>
    </row>
    <row r="163" spans="1:6" ht="15">
      <c r="A163" s="50"/>
      <c r="B163" s="15"/>
      <c r="C163" s="25" t="s">
        <v>52</v>
      </c>
      <c r="D163" s="20">
        <v>127993</v>
      </c>
      <c r="E163" s="20">
        <v>121067.02</v>
      </c>
      <c r="F163" s="21">
        <f aca="true" t="shared" si="3" ref="F163:F223">E163/D163</f>
        <v>0.9458878219902651</v>
      </c>
    </row>
    <row r="164" spans="1:6" ht="18" customHeight="1">
      <c r="A164" s="50"/>
      <c r="B164" s="15"/>
      <c r="C164" s="57" t="s">
        <v>95</v>
      </c>
      <c r="D164" s="20">
        <v>3256</v>
      </c>
      <c r="E164" s="20">
        <v>3256.18</v>
      </c>
      <c r="F164" s="21">
        <f t="shared" si="3"/>
        <v>1.0000552825552824</v>
      </c>
    </row>
    <row r="165" spans="1:6" ht="43.5" customHeight="1">
      <c r="A165" s="50"/>
      <c r="B165" s="15"/>
      <c r="C165" s="25" t="s">
        <v>149</v>
      </c>
      <c r="D165" s="20"/>
      <c r="E165" s="20"/>
      <c r="F165" s="21"/>
    </row>
    <row r="166" spans="1:6" ht="15">
      <c r="A166" s="50"/>
      <c r="B166" s="58">
        <v>80195</v>
      </c>
      <c r="C166" s="64" t="s">
        <v>47</v>
      </c>
      <c r="D166" s="20">
        <f>D163</f>
        <v>127993</v>
      </c>
      <c r="E166" s="20">
        <f>E163</f>
        <v>121067.02</v>
      </c>
      <c r="F166" s="21">
        <f t="shared" si="3"/>
        <v>0.9458878219902651</v>
      </c>
    </row>
    <row r="167" spans="1:6" ht="15">
      <c r="A167" s="26">
        <v>801</v>
      </c>
      <c r="B167" s="26"/>
      <c r="C167" s="74" t="s">
        <v>59</v>
      </c>
      <c r="D167" s="28">
        <f>D130+D135+D139+D145+D150+D154+D157+D166+D161</f>
        <v>12816152</v>
      </c>
      <c r="E167" s="28">
        <f>E130+E135+E139+E145+E150+E154+E157+E166+E161</f>
        <v>12449776.32</v>
      </c>
      <c r="F167" s="21">
        <f t="shared" si="3"/>
        <v>0.9714129732543747</v>
      </c>
    </row>
    <row r="168" spans="1:6" ht="15">
      <c r="A168" s="40">
        <v>851</v>
      </c>
      <c r="B168" s="38"/>
      <c r="C168" s="41" t="s">
        <v>35</v>
      </c>
      <c r="D168" s="28"/>
      <c r="E168" s="26"/>
      <c r="F168" s="21"/>
    </row>
    <row r="169" spans="1:6" ht="16.5" customHeight="1">
      <c r="A169" s="15" t="s">
        <v>27</v>
      </c>
      <c r="B169" s="78">
        <v>85154</v>
      </c>
      <c r="C169" s="73" t="s">
        <v>142</v>
      </c>
      <c r="D169" s="20"/>
      <c r="E169" s="18"/>
      <c r="F169" s="21"/>
    </row>
    <row r="170" spans="1:6" ht="28.5" customHeight="1">
      <c r="A170" s="50"/>
      <c r="B170" s="15"/>
      <c r="C170" s="59" t="s">
        <v>162</v>
      </c>
      <c r="D170" s="20"/>
      <c r="E170" s="18"/>
      <c r="F170" s="21"/>
    </row>
    <row r="171" spans="1:6" ht="15">
      <c r="A171" s="50"/>
      <c r="B171" s="15"/>
      <c r="C171" s="59" t="s">
        <v>52</v>
      </c>
      <c r="D171" s="20">
        <v>211555</v>
      </c>
      <c r="E171" s="18">
        <v>195812.34</v>
      </c>
      <c r="F171" s="21">
        <f t="shared" si="3"/>
        <v>0.9255859705513932</v>
      </c>
    </row>
    <row r="172" spans="1:6" ht="105" customHeight="1">
      <c r="A172" s="15"/>
      <c r="B172" s="15"/>
      <c r="C172" s="59" t="s">
        <v>150</v>
      </c>
      <c r="D172" s="20">
        <v>153000</v>
      </c>
      <c r="E172" s="20">
        <v>147327.32</v>
      </c>
      <c r="F172" s="21">
        <f t="shared" si="3"/>
        <v>0.962923660130719</v>
      </c>
    </row>
    <row r="173" spans="1:6" ht="14.25" customHeight="1">
      <c r="A173" s="15"/>
      <c r="B173" s="15"/>
      <c r="C173" s="59" t="s">
        <v>87</v>
      </c>
      <c r="D173" s="20">
        <v>33485</v>
      </c>
      <c r="E173" s="20">
        <v>24474</v>
      </c>
      <c r="F173" s="21">
        <f t="shared" si="3"/>
        <v>0.7308944303419441</v>
      </c>
    </row>
    <row r="174" spans="1:6" ht="18.75" customHeight="1">
      <c r="A174" s="15"/>
      <c r="B174" s="15">
        <v>85154</v>
      </c>
      <c r="C174" s="62" t="s">
        <v>47</v>
      </c>
      <c r="D174" s="20">
        <f>D171</f>
        <v>211555</v>
      </c>
      <c r="E174" s="18">
        <f>E171</f>
        <v>195812.34</v>
      </c>
      <c r="F174" s="21">
        <f t="shared" si="3"/>
        <v>0.9255859705513932</v>
      </c>
    </row>
    <row r="175" spans="1:6" ht="15">
      <c r="A175" s="50"/>
      <c r="B175" s="42">
        <v>85195</v>
      </c>
      <c r="C175" s="73" t="s">
        <v>6</v>
      </c>
      <c r="D175" s="20"/>
      <c r="E175" s="18"/>
      <c r="F175" s="21"/>
    </row>
    <row r="176" spans="1:6" ht="15">
      <c r="A176" s="50"/>
      <c r="B176" s="15"/>
      <c r="C176" s="62" t="s">
        <v>118</v>
      </c>
      <c r="D176" s="20">
        <v>15360</v>
      </c>
      <c r="E176" s="20">
        <v>11264.8</v>
      </c>
      <c r="F176" s="21">
        <f t="shared" si="3"/>
        <v>0.7333854166666666</v>
      </c>
    </row>
    <row r="177" spans="1:6" ht="30.75" customHeight="1">
      <c r="A177" s="50"/>
      <c r="B177" s="15"/>
      <c r="C177" s="45" t="s">
        <v>116</v>
      </c>
      <c r="D177" s="20">
        <v>15000</v>
      </c>
      <c r="E177" s="20">
        <v>10964.8</v>
      </c>
      <c r="F177" s="21">
        <f t="shared" si="3"/>
        <v>0.7309866666666667</v>
      </c>
    </row>
    <row r="178" spans="1:6" ht="15" customHeight="1">
      <c r="A178" s="46"/>
      <c r="B178" s="58">
        <v>85195</v>
      </c>
      <c r="C178" s="62" t="s">
        <v>47</v>
      </c>
      <c r="D178" s="20">
        <f>D176</f>
        <v>15360</v>
      </c>
      <c r="E178" s="20">
        <f>E176</f>
        <v>11264.8</v>
      </c>
      <c r="F178" s="21">
        <f t="shared" si="3"/>
        <v>0.7333854166666666</v>
      </c>
    </row>
    <row r="179" spans="1:6" ht="14.25" customHeight="1">
      <c r="A179" s="56">
        <v>851</v>
      </c>
      <c r="B179" s="56"/>
      <c r="C179" s="60" t="s">
        <v>59</v>
      </c>
      <c r="D179" s="28">
        <f>D174+D178</f>
        <v>226915</v>
      </c>
      <c r="E179" s="28">
        <f>E174+E178</f>
        <v>207077.13999999998</v>
      </c>
      <c r="F179" s="21">
        <f t="shared" si="3"/>
        <v>0.9125758103254522</v>
      </c>
    </row>
    <row r="180" spans="1:6" ht="14.25" customHeight="1">
      <c r="A180" s="40">
        <v>852</v>
      </c>
      <c r="B180" s="38"/>
      <c r="C180" s="41" t="s">
        <v>67</v>
      </c>
      <c r="D180" s="28"/>
      <c r="E180" s="26"/>
      <c r="F180" s="21"/>
    </row>
    <row r="181" spans="1:6" ht="22.5" customHeight="1">
      <c r="A181" s="15"/>
      <c r="B181" s="43">
        <v>85212</v>
      </c>
      <c r="C181" s="100" t="s">
        <v>66</v>
      </c>
      <c r="D181" s="98"/>
      <c r="E181" s="98"/>
      <c r="F181" s="99"/>
    </row>
    <row r="182" spans="1:6" ht="15" customHeight="1">
      <c r="A182" s="15"/>
      <c r="B182" s="43"/>
      <c r="C182" s="45" t="s">
        <v>52</v>
      </c>
      <c r="D182" s="20">
        <v>3912340</v>
      </c>
      <c r="E182" s="20">
        <v>3910300.74</v>
      </c>
      <c r="F182" s="21">
        <f t="shared" si="3"/>
        <v>0.9994787620707812</v>
      </c>
    </row>
    <row r="183" spans="1:6" ht="15.75" customHeight="1">
      <c r="A183" s="15"/>
      <c r="B183" s="43"/>
      <c r="C183" s="45" t="s">
        <v>87</v>
      </c>
      <c r="D183" s="20">
        <v>135679</v>
      </c>
      <c r="E183" s="20">
        <v>135679</v>
      </c>
      <c r="F183" s="21">
        <f t="shared" si="3"/>
        <v>1</v>
      </c>
    </row>
    <row r="184" spans="1:6" ht="178.5" customHeight="1">
      <c r="A184" s="15"/>
      <c r="B184" s="43"/>
      <c r="C184" s="45" t="s">
        <v>137</v>
      </c>
      <c r="D184" s="20"/>
      <c r="E184" s="18"/>
      <c r="F184" s="21"/>
    </row>
    <row r="185" spans="1:6" ht="26.25" customHeight="1">
      <c r="A185" s="15"/>
      <c r="B185" s="43"/>
      <c r="C185" s="45" t="s">
        <v>117</v>
      </c>
      <c r="D185" s="20">
        <v>14000</v>
      </c>
      <c r="E185" s="18">
        <v>13241.85</v>
      </c>
      <c r="F185" s="21">
        <f t="shared" si="3"/>
        <v>0.9458464285714286</v>
      </c>
    </row>
    <row r="186" spans="1:6" ht="18.75" customHeight="1">
      <c r="A186" s="15"/>
      <c r="B186" s="46">
        <v>85212</v>
      </c>
      <c r="C186" s="45" t="s">
        <v>47</v>
      </c>
      <c r="D186" s="20">
        <f>D182</f>
        <v>3912340</v>
      </c>
      <c r="E186" s="20">
        <f>E182</f>
        <v>3910300.74</v>
      </c>
      <c r="F186" s="21">
        <f t="shared" si="3"/>
        <v>0.9994787620707812</v>
      </c>
    </row>
    <row r="187" spans="1:6" ht="25.5" customHeight="1">
      <c r="A187" s="15"/>
      <c r="B187" s="78">
        <v>85213</v>
      </c>
      <c r="C187" s="100" t="s">
        <v>69</v>
      </c>
      <c r="D187" s="98"/>
      <c r="E187" s="98"/>
      <c r="F187" s="99"/>
    </row>
    <row r="188" spans="1:6" ht="12" customHeight="1">
      <c r="A188" s="50"/>
      <c r="B188" s="50"/>
      <c r="C188" s="45" t="s">
        <v>151</v>
      </c>
      <c r="D188" s="20">
        <v>17189</v>
      </c>
      <c r="E188" s="18">
        <v>15501.43</v>
      </c>
      <c r="F188" s="21">
        <f t="shared" si="3"/>
        <v>0.901822677293618</v>
      </c>
    </row>
    <row r="189" spans="1:6" ht="15" customHeight="1">
      <c r="A189" s="15"/>
      <c r="B189" s="58">
        <v>85213</v>
      </c>
      <c r="C189" s="79" t="s">
        <v>47</v>
      </c>
      <c r="D189" s="20">
        <f>SUM(D188)</f>
        <v>17189</v>
      </c>
      <c r="E189" s="18">
        <f>SUM(E188)</f>
        <v>15501.43</v>
      </c>
      <c r="F189" s="21">
        <f t="shared" si="3"/>
        <v>0.901822677293618</v>
      </c>
    </row>
    <row r="190" spans="1:6" ht="13.5" customHeight="1">
      <c r="A190" s="15" t="s">
        <v>27</v>
      </c>
      <c r="B190" s="15">
        <v>85214</v>
      </c>
      <c r="C190" s="97" t="s">
        <v>61</v>
      </c>
      <c r="D190" s="98"/>
      <c r="E190" s="98"/>
      <c r="F190" s="99"/>
    </row>
    <row r="191" spans="1:6" ht="102.75" customHeight="1">
      <c r="A191" s="50"/>
      <c r="B191" s="15"/>
      <c r="C191" s="62" t="s">
        <v>134</v>
      </c>
      <c r="D191" s="20">
        <v>867225</v>
      </c>
      <c r="E191" s="18">
        <v>830320.27</v>
      </c>
      <c r="F191" s="21">
        <f t="shared" si="3"/>
        <v>0.9574450344489608</v>
      </c>
    </row>
    <row r="192" spans="1:6" ht="15">
      <c r="A192" s="50"/>
      <c r="B192" s="58">
        <v>85214</v>
      </c>
      <c r="C192" s="62" t="s">
        <v>47</v>
      </c>
      <c r="D192" s="20">
        <f>SUM(D191:D191)</f>
        <v>867225</v>
      </c>
      <c r="E192" s="18">
        <f>SUM(E191:E191)</f>
        <v>830320.27</v>
      </c>
      <c r="F192" s="21">
        <f t="shared" si="3"/>
        <v>0.9574450344489608</v>
      </c>
    </row>
    <row r="193" spans="1:6" ht="12.75" customHeight="1">
      <c r="A193" s="15"/>
      <c r="B193" s="15">
        <v>85215</v>
      </c>
      <c r="C193" s="47" t="s">
        <v>73</v>
      </c>
      <c r="D193" s="20"/>
      <c r="E193" s="18"/>
      <c r="F193" s="21"/>
    </row>
    <row r="194" spans="1:6" ht="30.75" customHeight="1">
      <c r="A194" s="15"/>
      <c r="B194" s="15"/>
      <c r="C194" s="25" t="s">
        <v>152</v>
      </c>
      <c r="D194" s="20">
        <v>427000</v>
      </c>
      <c r="E194" s="18">
        <v>425036.16</v>
      </c>
      <c r="F194" s="21">
        <f t="shared" si="3"/>
        <v>0.9954008430913348</v>
      </c>
    </row>
    <row r="195" spans="1:6" ht="15">
      <c r="A195" s="50"/>
      <c r="B195" s="58">
        <v>85215</v>
      </c>
      <c r="C195" s="62" t="s">
        <v>47</v>
      </c>
      <c r="D195" s="20">
        <f>SUM(D194)</f>
        <v>427000</v>
      </c>
      <c r="E195" s="18">
        <f>SUM(E194)</f>
        <v>425036.16</v>
      </c>
      <c r="F195" s="21">
        <f t="shared" si="3"/>
        <v>0.9954008430913348</v>
      </c>
    </row>
    <row r="196" spans="1:6" ht="15">
      <c r="A196" s="50"/>
      <c r="B196" s="15">
        <v>85219</v>
      </c>
      <c r="C196" s="47" t="s">
        <v>19</v>
      </c>
      <c r="D196" s="20"/>
      <c r="E196" s="18"/>
      <c r="F196" s="21"/>
    </row>
    <row r="197" spans="1:6" ht="15">
      <c r="A197" s="50"/>
      <c r="B197" s="15"/>
      <c r="C197" s="25" t="s">
        <v>52</v>
      </c>
      <c r="D197" s="20">
        <v>604021</v>
      </c>
      <c r="E197" s="18">
        <v>594686.45</v>
      </c>
      <c r="F197" s="21">
        <f t="shared" si="3"/>
        <v>0.9845459843283594</v>
      </c>
    </row>
    <row r="198" spans="1:6" ht="15" customHeight="1">
      <c r="A198" s="50"/>
      <c r="B198" s="15"/>
      <c r="C198" s="64" t="s">
        <v>92</v>
      </c>
      <c r="D198" s="20">
        <v>505382</v>
      </c>
      <c r="E198" s="18">
        <v>496823.33</v>
      </c>
      <c r="F198" s="21">
        <f t="shared" si="3"/>
        <v>0.9830649488901465</v>
      </c>
    </row>
    <row r="199" spans="1:6" ht="161.25" customHeight="1">
      <c r="A199" s="50"/>
      <c r="B199" s="15"/>
      <c r="C199" s="63" t="s">
        <v>163</v>
      </c>
      <c r="D199" s="20"/>
      <c r="E199" s="18"/>
      <c r="F199" s="21"/>
    </row>
    <row r="200" spans="1:6" ht="15.75" customHeight="1">
      <c r="A200" s="15"/>
      <c r="B200" s="80">
        <v>85219</v>
      </c>
      <c r="C200" s="63" t="s">
        <v>47</v>
      </c>
      <c r="D200" s="20">
        <f>D197</f>
        <v>604021</v>
      </c>
      <c r="E200" s="18">
        <f>E197</f>
        <v>594686.45</v>
      </c>
      <c r="F200" s="21">
        <f t="shared" si="3"/>
        <v>0.9845459843283594</v>
      </c>
    </row>
    <row r="201" spans="1:6" ht="15" customHeight="1">
      <c r="A201" s="50"/>
      <c r="B201" s="15">
        <v>85228</v>
      </c>
      <c r="C201" s="72" t="s">
        <v>28</v>
      </c>
      <c r="D201" s="66"/>
      <c r="E201" s="58"/>
      <c r="F201" s="65"/>
    </row>
    <row r="202" spans="1:6" ht="15">
      <c r="A202" s="50"/>
      <c r="B202" s="15"/>
      <c r="C202" s="25" t="s">
        <v>70</v>
      </c>
      <c r="D202" s="20">
        <v>157086</v>
      </c>
      <c r="E202" s="18">
        <v>154935.25</v>
      </c>
      <c r="F202" s="21">
        <f t="shared" si="3"/>
        <v>0.9863084552410781</v>
      </c>
    </row>
    <row r="203" spans="1:6" ht="16.5" customHeight="1">
      <c r="A203" s="50"/>
      <c r="B203" s="50"/>
      <c r="C203" s="64" t="s">
        <v>87</v>
      </c>
      <c r="D203" s="20">
        <v>148762</v>
      </c>
      <c r="E203" s="20">
        <v>146611.69</v>
      </c>
      <c r="F203" s="21">
        <f t="shared" si="3"/>
        <v>0.9855453005471828</v>
      </c>
    </row>
    <row r="204" spans="1:6" ht="61.5" customHeight="1">
      <c r="A204" s="50"/>
      <c r="B204" s="15"/>
      <c r="C204" s="63" t="s">
        <v>132</v>
      </c>
      <c r="D204" s="20"/>
      <c r="E204" s="18"/>
      <c r="F204" s="21"/>
    </row>
    <row r="205" spans="1:6" ht="14.25" customHeight="1">
      <c r="A205" s="50"/>
      <c r="B205" s="81">
        <v>85228</v>
      </c>
      <c r="C205" s="71" t="s">
        <v>47</v>
      </c>
      <c r="D205" s="48">
        <f>D202</f>
        <v>157086</v>
      </c>
      <c r="E205" s="49">
        <f>E202</f>
        <v>154935.25</v>
      </c>
      <c r="F205" s="82">
        <f t="shared" si="3"/>
        <v>0.9863084552410781</v>
      </c>
    </row>
    <row r="206" spans="1:6" ht="13.5" customHeight="1">
      <c r="A206" s="50"/>
      <c r="B206" s="15">
        <v>85295</v>
      </c>
      <c r="C206" s="72" t="s">
        <v>6</v>
      </c>
      <c r="D206" s="20"/>
      <c r="E206" s="18"/>
      <c r="F206" s="21"/>
    </row>
    <row r="207" spans="1:6" ht="15">
      <c r="A207" s="50"/>
      <c r="B207" s="15"/>
      <c r="C207" s="63" t="s">
        <v>118</v>
      </c>
      <c r="D207" s="20">
        <v>491810</v>
      </c>
      <c r="E207" s="18">
        <v>417228.26</v>
      </c>
      <c r="F207" s="21">
        <f t="shared" si="3"/>
        <v>0.8483525345153616</v>
      </c>
    </row>
    <row r="208" spans="1:6" ht="29.25" customHeight="1">
      <c r="A208" s="50"/>
      <c r="B208" s="15"/>
      <c r="C208" s="63" t="s">
        <v>120</v>
      </c>
      <c r="D208" s="20">
        <v>78100</v>
      </c>
      <c r="E208" s="20">
        <v>74605.53</v>
      </c>
      <c r="F208" s="21">
        <f t="shared" si="3"/>
        <v>0.9552564660691422</v>
      </c>
    </row>
    <row r="209" spans="1:6" ht="61.5" customHeight="1">
      <c r="A209" s="50"/>
      <c r="B209" s="15"/>
      <c r="C209" s="63" t="s">
        <v>133</v>
      </c>
      <c r="D209" s="20"/>
      <c r="E209" s="18"/>
      <c r="F209" s="21"/>
    </row>
    <row r="210" spans="1:6" ht="15">
      <c r="A210" s="50"/>
      <c r="B210" s="15">
        <v>85295</v>
      </c>
      <c r="C210" s="83" t="s">
        <v>47</v>
      </c>
      <c r="D210" s="48">
        <f>D207</f>
        <v>491810</v>
      </c>
      <c r="E210" s="48">
        <f>E207</f>
        <v>417228.26</v>
      </c>
      <c r="F210" s="21">
        <f t="shared" si="3"/>
        <v>0.8483525345153616</v>
      </c>
    </row>
    <row r="211" spans="1:6" ht="15.75" customHeight="1">
      <c r="A211" s="36">
        <v>852</v>
      </c>
      <c r="B211" s="26"/>
      <c r="C211" s="60" t="s">
        <v>59</v>
      </c>
      <c r="D211" s="28">
        <f>D210+D205+D200+D195+D192+D189+D186</f>
        <v>6476671</v>
      </c>
      <c r="E211" s="26">
        <f>E210+E205+E200+E195+E192+E189+E186</f>
        <v>6348008.5600000005</v>
      </c>
      <c r="F211" s="21">
        <f t="shared" si="3"/>
        <v>0.9801344795806365</v>
      </c>
    </row>
    <row r="212" spans="1:6" ht="31.5" customHeight="1">
      <c r="A212" s="40">
        <v>853</v>
      </c>
      <c r="B212" s="38"/>
      <c r="C212" s="54" t="s">
        <v>119</v>
      </c>
      <c r="D212" s="55"/>
      <c r="E212" s="56"/>
      <c r="F212" s="21"/>
    </row>
    <row r="213" spans="1:6" ht="15.75" customHeight="1">
      <c r="A213" s="39"/>
      <c r="B213" s="42">
        <v>85395</v>
      </c>
      <c r="C213" s="72" t="s">
        <v>6</v>
      </c>
      <c r="D213" s="66"/>
      <c r="E213" s="58"/>
      <c r="F213" s="21"/>
    </row>
    <row r="214" spans="1:6" ht="15.75" customHeight="1">
      <c r="A214" s="39"/>
      <c r="B214" s="15"/>
      <c r="C214" s="63" t="s">
        <v>118</v>
      </c>
      <c r="D214" s="66">
        <v>230869.6</v>
      </c>
      <c r="E214" s="58">
        <v>230801.73</v>
      </c>
      <c r="F214" s="21">
        <f t="shared" si="3"/>
        <v>0.9997060245263993</v>
      </c>
    </row>
    <row r="215" spans="1:6" ht="15.75" customHeight="1">
      <c r="A215" s="39"/>
      <c r="B215" s="15"/>
      <c r="C215" s="63" t="s">
        <v>121</v>
      </c>
      <c r="D215" s="66">
        <v>142029.48</v>
      </c>
      <c r="E215" s="66">
        <v>141961.61</v>
      </c>
      <c r="F215" s="21">
        <f t="shared" si="3"/>
        <v>0.9995221414596461</v>
      </c>
    </row>
    <row r="216" spans="1:6" ht="115.5" customHeight="1">
      <c r="A216" s="39"/>
      <c r="B216" s="15"/>
      <c r="C216" s="63" t="s">
        <v>164</v>
      </c>
      <c r="D216" s="66"/>
      <c r="E216" s="58"/>
      <c r="F216" s="21"/>
    </row>
    <row r="217" spans="1:6" ht="15.75" customHeight="1">
      <c r="A217" s="56"/>
      <c r="B217" s="58">
        <v>85395</v>
      </c>
      <c r="C217" s="63" t="s">
        <v>47</v>
      </c>
      <c r="D217" s="66">
        <f>D214</f>
        <v>230869.6</v>
      </c>
      <c r="E217" s="66">
        <f>E214</f>
        <v>230801.73</v>
      </c>
      <c r="F217" s="21">
        <f t="shared" si="3"/>
        <v>0.9997060245263993</v>
      </c>
    </row>
    <row r="218" spans="1:6" ht="15.75" customHeight="1">
      <c r="A218" s="36">
        <v>853</v>
      </c>
      <c r="B218" s="26"/>
      <c r="C218" s="60" t="s">
        <v>59</v>
      </c>
      <c r="D218" s="55">
        <f>D217</f>
        <v>230869.6</v>
      </c>
      <c r="E218" s="55">
        <f>E217</f>
        <v>230801.73</v>
      </c>
      <c r="F218" s="21">
        <f t="shared" si="3"/>
        <v>0.9997060245263993</v>
      </c>
    </row>
    <row r="219" spans="1:6" ht="30.75" customHeight="1">
      <c r="A219" s="50">
        <v>854</v>
      </c>
      <c r="B219" s="84"/>
      <c r="C219" s="54" t="s">
        <v>104</v>
      </c>
      <c r="D219" s="55"/>
      <c r="E219" s="56"/>
      <c r="F219" s="65"/>
    </row>
    <row r="220" spans="1:6" ht="15">
      <c r="A220" s="42" t="s">
        <v>27</v>
      </c>
      <c r="B220" s="15">
        <v>85401</v>
      </c>
      <c r="C220" s="47" t="s">
        <v>20</v>
      </c>
      <c r="D220" s="20"/>
      <c r="E220" s="18"/>
      <c r="F220" s="21"/>
    </row>
    <row r="221" spans="1:6" ht="15">
      <c r="A221" s="15"/>
      <c r="B221" s="15"/>
      <c r="C221" s="25" t="s">
        <v>52</v>
      </c>
      <c r="D221" s="20">
        <v>371991</v>
      </c>
      <c r="E221" s="20">
        <v>364974.98</v>
      </c>
      <c r="F221" s="21">
        <f t="shared" si="3"/>
        <v>0.9811392748749297</v>
      </c>
    </row>
    <row r="222" spans="1:6" ht="14.25" customHeight="1">
      <c r="A222" s="15"/>
      <c r="B222" s="15"/>
      <c r="C222" s="25" t="s">
        <v>87</v>
      </c>
      <c r="D222" s="20">
        <v>314321</v>
      </c>
      <c r="E222" s="20">
        <v>308716.91</v>
      </c>
      <c r="F222" s="21">
        <f t="shared" si="3"/>
        <v>0.9821708062776587</v>
      </c>
    </row>
    <row r="223" spans="1:6" ht="15">
      <c r="A223" s="50"/>
      <c r="B223" s="58">
        <v>85401</v>
      </c>
      <c r="C223" s="71" t="s">
        <v>47</v>
      </c>
      <c r="D223" s="20">
        <f>D221</f>
        <v>371991</v>
      </c>
      <c r="E223" s="20">
        <f>E221</f>
        <v>364974.98</v>
      </c>
      <c r="F223" s="21">
        <f t="shared" si="3"/>
        <v>0.9811392748749297</v>
      </c>
    </row>
    <row r="224" spans="1:6" ht="15">
      <c r="A224" s="15"/>
      <c r="B224" s="15">
        <v>85415</v>
      </c>
      <c r="C224" s="92" t="s">
        <v>74</v>
      </c>
      <c r="D224" s="20"/>
      <c r="E224" s="18"/>
      <c r="F224" s="21"/>
    </row>
    <row r="225" spans="1:6" ht="195" customHeight="1">
      <c r="A225" s="15"/>
      <c r="B225" s="15"/>
      <c r="C225" s="71" t="s">
        <v>165</v>
      </c>
      <c r="D225" s="20">
        <v>249577</v>
      </c>
      <c r="E225" s="20">
        <v>224425.43</v>
      </c>
      <c r="F225" s="21">
        <f>E225/D225</f>
        <v>0.8992232056639834</v>
      </c>
    </row>
    <row r="226" spans="1:6" ht="15">
      <c r="A226" s="15"/>
      <c r="B226" s="15">
        <v>85415</v>
      </c>
      <c r="C226" s="71" t="s">
        <v>47</v>
      </c>
      <c r="D226" s="20">
        <f>SUM(D225:D225)</f>
        <v>249577</v>
      </c>
      <c r="E226" s="20">
        <f>SUM(E225:E225)</f>
        <v>224425.43</v>
      </c>
      <c r="F226" s="21">
        <f>E226/D226</f>
        <v>0.8992232056639834</v>
      </c>
    </row>
    <row r="227" spans="1:6" ht="15">
      <c r="A227" s="26">
        <v>854</v>
      </c>
      <c r="B227" s="26"/>
      <c r="C227" s="60" t="s">
        <v>59</v>
      </c>
      <c r="D227" s="28">
        <f>D223+D226</f>
        <v>621568</v>
      </c>
      <c r="E227" s="28">
        <f>E223+E226</f>
        <v>589400.4099999999</v>
      </c>
      <c r="F227" s="21">
        <f>E227/D227</f>
        <v>0.9482476736254117</v>
      </c>
    </row>
    <row r="228" spans="1:6" ht="30" customHeight="1">
      <c r="A228" s="40">
        <v>900</v>
      </c>
      <c r="B228" s="38"/>
      <c r="C228" s="41" t="s">
        <v>36</v>
      </c>
      <c r="D228" s="28"/>
      <c r="E228" s="26"/>
      <c r="F228" s="21"/>
    </row>
    <row r="229" spans="1:6" ht="15">
      <c r="A229" s="15"/>
      <c r="B229" s="50">
        <v>90001</v>
      </c>
      <c r="C229" s="44" t="s">
        <v>128</v>
      </c>
      <c r="D229" s="20"/>
      <c r="E229" s="18"/>
      <c r="F229" s="21"/>
    </row>
    <row r="230" spans="1:6" ht="15">
      <c r="A230" s="15"/>
      <c r="B230" s="50"/>
      <c r="C230" s="45" t="s">
        <v>77</v>
      </c>
      <c r="D230" s="20">
        <v>17000</v>
      </c>
      <c r="E230" s="20">
        <v>16958</v>
      </c>
      <c r="F230" s="21">
        <f>E230/D230</f>
        <v>0.9975294117647059</v>
      </c>
    </row>
    <row r="231" spans="1:6" ht="15">
      <c r="A231" s="15"/>
      <c r="B231" s="58">
        <v>90001</v>
      </c>
      <c r="C231" s="45" t="s">
        <v>47</v>
      </c>
      <c r="D231" s="20">
        <f>D230</f>
        <v>17000</v>
      </c>
      <c r="E231" s="20">
        <f>E230</f>
        <v>16958</v>
      </c>
      <c r="F231" s="21">
        <f>E231/D231</f>
        <v>0.9975294117647059</v>
      </c>
    </row>
    <row r="232" spans="1:6" ht="15">
      <c r="A232" s="15"/>
      <c r="B232" s="50">
        <v>90002</v>
      </c>
      <c r="C232" s="44" t="s">
        <v>93</v>
      </c>
      <c r="D232" s="20"/>
      <c r="E232" s="20"/>
      <c r="F232" s="21"/>
    </row>
    <row r="233" spans="1:6" ht="17.25" customHeight="1">
      <c r="A233" s="15"/>
      <c r="B233" s="50"/>
      <c r="C233" s="45" t="s">
        <v>103</v>
      </c>
      <c r="D233" s="20">
        <v>15000</v>
      </c>
      <c r="E233" s="20">
        <v>15000</v>
      </c>
      <c r="F233" s="21">
        <f>E233/D233</f>
        <v>1</v>
      </c>
    </row>
    <row r="234" spans="1:6" ht="15">
      <c r="A234" s="15"/>
      <c r="B234" s="50"/>
      <c r="C234" s="45" t="s">
        <v>77</v>
      </c>
      <c r="D234" s="20">
        <v>50000</v>
      </c>
      <c r="E234" s="20">
        <v>50000</v>
      </c>
      <c r="F234" s="21">
        <f>E234/D234</f>
        <v>1</v>
      </c>
    </row>
    <row r="235" spans="1:6" ht="15">
      <c r="A235" s="15"/>
      <c r="B235" s="58">
        <v>90002</v>
      </c>
      <c r="C235" s="45" t="s">
        <v>47</v>
      </c>
      <c r="D235" s="20">
        <f>D233+D234</f>
        <v>65000</v>
      </c>
      <c r="E235" s="20">
        <f>E233+E234</f>
        <v>65000</v>
      </c>
      <c r="F235" s="21">
        <f>E235/D235</f>
        <v>1</v>
      </c>
    </row>
    <row r="236" spans="1:6" ht="15" customHeight="1">
      <c r="A236" s="15"/>
      <c r="B236" s="15">
        <v>90003</v>
      </c>
      <c r="C236" s="47" t="s">
        <v>21</v>
      </c>
      <c r="D236" s="20"/>
      <c r="E236" s="18"/>
      <c r="F236" s="21"/>
    </row>
    <row r="237" spans="1:6" ht="42" customHeight="1">
      <c r="A237" s="50"/>
      <c r="B237" s="15"/>
      <c r="C237" s="63" t="s">
        <v>153</v>
      </c>
      <c r="D237" s="85">
        <v>84000</v>
      </c>
      <c r="E237" s="85">
        <v>84000</v>
      </c>
      <c r="F237" s="65">
        <f>E237/D237</f>
        <v>1</v>
      </c>
    </row>
    <row r="238" spans="1:6" ht="15">
      <c r="A238" s="15"/>
      <c r="B238" s="15">
        <v>90003</v>
      </c>
      <c r="C238" s="25" t="s">
        <v>47</v>
      </c>
      <c r="D238" s="48">
        <f>SUM(D237:D237)</f>
        <v>84000</v>
      </c>
      <c r="E238" s="48">
        <f>SUM(E237:E237)</f>
        <v>84000</v>
      </c>
      <c r="F238" s="21">
        <f>E238/D238</f>
        <v>1</v>
      </c>
    </row>
    <row r="239" spans="1:6" ht="12.75" customHeight="1">
      <c r="A239" s="15"/>
      <c r="B239" s="42">
        <v>90004</v>
      </c>
      <c r="C239" s="47" t="s">
        <v>22</v>
      </c>
      <c r="D239" s="20"/>
      <c r="E239" s="18"/>
      <c r="F239" s="21"/>
    </row>
    <row r="240" spans="1:6" ht="42.75" customHeight="1">
      <c r="A240" s="15"/>
      <c r="B240" s="15"/>
      <c r="C240" s="25" t="s">
        <v>109</v>
      </c>
      <c r="D240" s="20">
        <v>60000</v>
      </c>
      <c r="E240" s="20">
        <v>60000</v>
      </c>
      <c r="F240" s="21">
        <f>E240/D240</f>
        <v>1</v>
      </c>
    </row>
    <row r="241" spans="1:6" ht="15">
      <c r="A241" s="50"/>
      <c r="B241" s="58">
        <v>90004</v>
      </c>
      <c r="C241" s="62" t="s">
        <v>47</v>
      </c>
      <c r="D241" s="20">
        <f>SUM(D240)</f>
        <v>60000</v>
      </c>
      <c r="E241" s="20">
        <f>SUM(E240)</f>
        <v>60000</v>
      </c>
      <c r="F241" s="21">
        <f>E241/D241</f>
        <v>1</v>
      </c>
    </row>
    <row r="242" spans="1:6" ht="15">
      <c r="A242" s="15"/>
      <c r="B242" s="15">
        <v>90015</v>
      </c>
      <c r="C242" s="47" t="s">
        <v>23</v>
      </c>
      <c r="D242" s="20"/>
      <c r="E242" s="18"/>
      <c r="F242" s="21"/>
    </row>
    <row r="243" spans="1:6" ht="13.5" customHeight="1">
      <c r="A243" s="15"/>
      <c r="B243" s="15"/>
      <c r="C243" s="25" t="s">
        <v>8</v>
      </c>
      <c r="D243" s="20">
        <v>266000</v>
      </c>
      <c r="E243" s="18">
        <v>251032.59</v>
      </c>
      <c r="F243" s="21">
        <f>E243/D243</f>
        <v>0.9437315413533834</v>
      </c>
    </row>
    <row r="244" spans="1:6" ht="15" customHeight="1">
      <c r="A244" s="50"/>
      <c r="B244" s="15"/>
      <c r="C244" s="62" t="s">
        <v>77</v>
      </c>
      <c r="D244" s="20">
        <v>130000</v>
      </c>
      <c r="E244" s="20">
        <v>130000</v>
      </c>
      <c r="F244" s="21">
        <f>E244/D244</f>
        <v>1</v>
      </c>
    </row>
    <row r="245" spans="1:6" ht="15">
      <c r="A245" s="15"/>
      <c r="B245" s="58">
        <v>90015</v>
      </c>
      <c r="C245" s="25" t="s">
        <v>47</v>
      </c>
      <c r="D245" s="20">
        <f>SUM(D243:D244)</f>
        <v>396000</v>
      </c>
      <c r="E245" s="18">
        <f>SUM(E243:E244)</f>
        <v>381032.58999999997</v>
      </c>
      <c r="F245" s="21">
        <f>E245/D245</f>
        <v>0.96220351010101</v>
      </c>
    </row>
    <row r="246" spans="1:6" ht="15">
      <c r="A246" s="50"/>
      <c r="B246" s="15">
        <v>90095</v>
      </c>
      <c r="C246" s="73" t="s">
        <v>6</v>
      </c>
      <c r="D246" s="20"/>
      <c r="E246" s="18"/>
      <c r="F246" s="21"/>
    </row>
    <row r="247" spans="1:6" ht="167.25" customHeight="1">
      <c r="A247" s="50"/>
      <c r="B247" s="15"/>
      <c r="C247" s="86" t="s">
        <v>166</v>
      </c>
      <c r="D247" s="51">
        <v>266200</v>
      </c>
      <c r="E247" s="51">
        <v>258158.29</v>
      </c>
      <c r="F247" s="21">
        <f>E247/D247</f>
        <v>0.9697907212622089</v>
      </c>
    </row>
    <row r="248" spans="1:6" ht="15">
      <c r="A248" s="50"/>
      <c r="B248" s="50"/>
      <c r="C248" s="70" t="s">
        <v>77</v>
      </c>
      <c r="D248" s="48">
        <v>57100</v>
      </c>
      <c r="E248" s="48">
        <v>57100</v>
      </c>
      <c r="F248" s="21">
        <f>E248/D248</f>
        <v>1</v>
      </c>
    </row>
    <row r="249" spans="1:6" ht="15">
      <c r="A249" s="50"/>
      <c r="B249" s="58">
        <v>90095</v>
      </c>
      <c r="C249" s="62" t="s">
        <v>47</v>
      </c>
      <c r="D249" s="20">
        <f>D247+D248</f>
        <v>323300</v>
      </c>
      <c r="E249" s="20">
        <f>E247+E248</f>
        <v>315258.29000000004</v>
      </c>
      <c r="F249" s="21">
        <f>E249/D249</f>
        <v>0.9751261676461492</v>
      </c>
    </row>
    <row r="250" spans="1:6" ht="15" customHeight="1">
      <c r="A250" s="56">
        <v>900</v>
      </c>
      <c r="B250" s="37"/>
      <c r="C250" s="74" t="s">
        <v>59</v>
      </c>
      <c r="D250" s="28">
        <f>D249+D245+D241+D238+D231+D235</f>
        <v>945300</v>
      </c>
      <c r="E250" s="28">
        <f>E249+E245+E241+E238+E231+E235</f>
        <v>922248.88</v>
      </c>
      <c r="F250" s="21">
        <f>E250/D250</f>
        <v>0.9756150216862371</v>
      </c>
    </row>
    <row r="251" spans="1:6" ht="25.5" customHeight="1">
      <c r="A251" s="18">
        <v>921</v>
      </c>
      <c r="B251" s="36"/>
      <c r="C251" s="54" t="s">
        <v>39</v>
      </c>
      <c r="D251" s="55"/>
      <c r="E251" s="56"/>
      <c r="F251" s="21"/>
    </row>
    <row r="252" spans="1:6" ht="15">
      <c r="A252" s="15"/>
      <c r="B252" s="50">
        <v>92105</v>
      </c>
      <c r="C252" s="44" t="s">
        <v>63</v>
      </c>
      <c r="D252" s="55"/>
      <c r="E252" s="56"/>
      <c r="F252" s="21"/>
    </row>
    <row r="253" spans="1:6" ht="15">
      <c r="A253" s="15"/>
      <c r="B253" s="39"/>
      <c r="C253" s="87" t="s">
        <v>8</v>
      </c>
      <c r="D253" s="66">
        <v>5000</v>
      </c>
      <c r="E253" s="66">
        <v>5000</v>
      </c>
      <c r="F253" s="21">
        <f>E253/D253</f>
        <v>1</v>
      </c>
    </row>
    <row r="254" spans="1:6" ht="15">
      <c r="A254" s="15"/>
      <c r="B254" s="50">
        <v>92105</v>
      </c>
      <c r="C254" s="87" t="s">
        <v>47</v>
      </c>
      <c r="D254" s="66">
        <f>SUM(D253)</f>
        <v>5000</v>
      </c>
      <c r="E254" s="66">
        <f>SUM(E253)</f>
        <v>5000</v>
      </c>
      <c r="F254" s="21">
        <f>E254/D254</f>
        <v>1</v>
      </c>
    </row>
    <row r="255" spans="1:6" ht="15.75" customHeight="1">
      <c r="A255" s="15"/>
      <c r="B255" s="88">
        <v>92109</v>
      </c>
      <c r="C255" s="47" t="s">
        <v>24</v>
      </c>
      <c r="D255" s="20"/>
      <c r="E255" s="18"/>
      <c r="F255" s="21"/>
    </row>
    <row r="256" spans="1:6" ht="15">
      <c r="A256" s="50"/>
      <c r="B256" s="50"/>
      <c r="C256" s="25" t="s">
        <v>52</v>
      </c>
      <c r="D256" s="20">
        <v>645320</v>
      </c>
      <c r="E256" s="18">
        <v>645312.25</v>
      </c>
      <c r="F256" s="21">
        <f>E256/D256</f>
        <v>0.9999879904543483</v>
      </c>
    </row>
    <row r="257" spans="1:6" ht="15" customHeight="1">
      <c r="A257" s="15"/>
      <c r="B257" s="15"/>
      <c r="C257" s="25" t="s">
        <v>101</v>
      </c>
      <c r="D257" s="51">
        <v>636000</v>
      </c>
      <c r="E257" s="51">
        <v>636000</v>
      </c>
      <c r="F257" s="21">
        <f>E257/D257</f>
        <v>1</v>
      </c>
    </row>
    <row r="258" spans="1:6" ht="198.75" customHeight="1">
      <c r="A258" s="50"/>
      <c r="B258" s="15"/>
      <c r="C258" s="62" t="s">
        <v>155</v>
      </c>
      <c r="D258" s="51"/>
      <c r="E258" s="52"/>
      <c r="F258" s="21"/>
    </row>
    <row r="259" spans="1:6" ht="14.25" customHeight="1">
      <c r="A259" s="50"/>
      <c r="B259" s="15"/>
      <c r="C259" s="62" t="s">
        <v>77</v>
      </c>
      <c r="D259" s="48">
        <v>3000</v>
      </c>
      <c r="E259" s="48">
        <v>2196</v>
      </c>
      <c r="F259" s="21">
        <f>E259/D259</f>
        <v>0.732</v>
      </c>
    </row>
    <row r="260" spans="1:6" ht="13.5" customHeight="1">
      <c r="A260" s="15"/>
      <c r="B260" s="15">
        <v>92109</v>
      </c>
      <c r="C260" s="25" t="s">
        <v>47</v>
      </c>
      <c r="D260" s="48">
        <f>D256+D259</f>
        <v>648320</v>
      </c>
      <c r="E260" s="48">
        <f>E256+E259</f>
        <v>647508.25</v>
      </c>
      <c r="F260" s="21">
        <f>E260/D260</f>
        <v>0.9987479176949654</v>
      </c>
    </row>
    <row r="261" spans="1:6" ht="14.25" customHeight="1">
      <c r="A261" s="15"/>
      <c r="B261" s="42">
        <v>92116</v>
      </c>
      <c r="C261" s="47" t="s">
        <v>25</v>
      </c>
      <c r="D261" s="20"/>
      <c r="E261" s="18"/>
      <c r="F261" s="21"/>
    </row>
    <row r="262" spans="1:6" ht="15">
      <c r="A262" s="15"/>
      <c r="B262" s="15"/>
      <c r="C262" s="25" t="s">
        <v>94</v>
      </c>
      <c r="D262" s="20">
        <v>196000</v>
      </c>
      <c r="E262" s="20">
        <v>196000</v>
      </c>
      <c r="F262" s="21">
        <f>E262/D262</f>
        <v>1</v>
      </c>
    </row>
    <row r="263" spans="1:6" ht="31.5" customHeight="1">
      <c r="A263" s="15"/>
      <c r="B263" s="15"/>
      <c r="C263" s="25" t="s">
        <v>154</v>
      </c>
      <c r="D263" s="20">
        <v>196000</v>
      </c>
      <c r="E263" s="20">
        <v>196000</v>
      </c>
      <c r="F263" s="21">
        <f>E263/D263</f>
        <v>1</v>
      </c>
    </row>
    <row r="264" spans="1:6" ht="13.5" customHeight="1">
      <c r="A264" s="15"/>
      <c r="B264" s="15"/>
      <c r="C264" s="25" t="s">
        <v>107</v>
      </c>
      <c r="D264" s="20">
        <v>1000</v>
      </c>
      <c r="E264" s="20">
        <v>488</v>
      </c>
      <c r="F264" s="21">
        <f>E264/D264</f>
        <v>0.488</v>
      </c>
    </row>
    <row r="265" spans="1:6" ht="16.5" customHeight="1">
      <c r="A265" s="15"/>
      <c r="B265" s="58">
        <v>92116</v>
      </c>
      <c r="C265" s="25" t="s">
        <v>47</v>
      </c>
      <c r="D265" s="20">
        <f>D262+D264</f>
        <v>197000</v>
      </c>
      <c r="E265" s="20">
        <f>E262+E264</f>
        <v>196488</v>
      </c>
      <c r="F265" s="21">
        <f>E265/D265</f>
        <v>0.9974010152284264</v>
      </c>
    </row>
    <row r="266" spans="1:6" ht="15">
      <c r="A266" s="15"/>
      <c r="B266" s="42">
        <v>92195</v>
      </c>
      <c r="C266" s="47" t="s">
        <v>6</v>
      </c>
      <c r="D266" s="20"/>
      <c r="E266" s="18"/>
      <c r="F266" s="21"/>
    </row>
    <row r="267" spans="1:6" ht="45.75" customHeight="1">
      <c r="A267" s="15"/>
      <c r="B267" s="50"/>
      <c r="C267" s="25" t="s">
        <v>156</v>
      </c>
      <c r="D267" s="51">
        <v>77700</v>
      </c>
      <c r="E267" s="51">
        <v>77337.28</v>
      </c>
      <c r="F267" s="21">
        <f>E267/D267</f>
        <v>0.9953317889317889</v>
      </c>
    </row>
    <row r="268" spans="1:6" ht="15">
      <c r="A268" s="15"/>
      <c r="B268" s="50">
        <v>92195</v>
      </c>
      <c r="C268" s="25" t="s">
        <v>47</v>
      </c>
      <c r="D268" s="48">
        <f>D267</f>
        <v>77700</v>
      </c>
      <c r="E268" s="48">
        <f>E267</f>
        <v>77337.28</v>
      </c>
      <c r="F268" s="21">
        <f>E268/D268</f>
        <v>0.9953317889317889</v>
      </c>
    </row>
    <row r="269" spans="1:6" ht="15">
      <c r="A269" s="26">
        <v>921</v>
      </c>
      <c r="B269" s="36"/>
      <c r="C269" s="60" t="s">
        <v>59</v>
      </c>
      <c r="D269" s="28">
        <f>D268+D265+D260+D254</f>
        <v>928020</v>
      </c>
      <c r="E269" s="26">
        <f>E268+E265+E260+E254</f>
        <v>926333.53</v>
      </c>
      <c r="F269" s="21">
        <f>E269/D269</f>
        <v>0.9981827223551217</v>
      </c>
    </row>
    <row r="270" spans="1:6" ht="15">
      <c r="A270" s="15">
        <v>926</v>
      </c>
      <c r="B270" s="39"/>
      <c r="C270" s="54" t="s">
        <v>40</v>
      </c>
      <c r="D270" s="55"/>
      <c r="E270" s="56"/>
      <c r="F270" s="65"/>
    </row>
    <row r="271" spans="1:6" ht="15">
      <c r="A271" s="42" t="s">
        <v>27</v>
      </c>
      <c r="B271" s="42">
        <v>92601</v>
      </c>
      <c r="C271" s="47" t="s">
        <v>37</v>
      </c>
      <c r="D271" s="20"/>
      <c r="E271" s="18"/>
      <c r="F271" s="21"/>
    </row>
    <row r="272" spans="1:6" ht="15">
      <c r="A272" s="15"/>
      <c r="B272" s="15"/>
      <c r="C272" s="25" t="s">
        <v>51</v>
      </c>
      <c r="D272" s="20">
        <v>160500</v>
      </c>
      <c r="E272" s="20">
        <v>157665.5</v>
      </c>
      <c r="F272" s="65">
        <f>E272/D272</f>
        <v>0.9823395638629283</v>
      </c>
    </row>
    <row r="273" spans="1:6" ht="16.5" customHeight="1">
      <c r="A273" s="50"/>
      <c r="B273" s="15"/>
      <c r="C273" s="63" t="s">
        <v>95</v>
      </c>
      <c r="D273" s="66">
        <v>18639</v>
      </c>
      <c r="E273" s="66">
        <v>18409.45</v>
      </c>
      <c r="F273" s="65">
        <f>E273/D273</f>
        <v>0.9876844251301036</v>
      </c>
    </row>
    <row r="274" spans="1:6" ht="30" customHeight="1">
      <c r="A274" s="50"/>
      <c r="B274" s="15"/>
      <c r="C274" s="63" t="s">
        <v>108</v>
      </c>
      <c r="D274" s="66"/>
      <c r="E274" s="58"/>
      <c r="F274" s="65"/>
    </row>
    <row r="275" spans="1:6" ht="15">
      <c r="A275" s="50"/>
      <c r="B275" s="15"/>
      <c r="C275" s="63" t="s">
        <v>77</v>
      </c>
      <c r="D275" s="66">
        <v>1203000</v>
      </c>
      <c r="E275" s="66">
        <v>1118905.22</v>
      </c>
      <c r="F275" s="65">
        <f>E275/D275</f>
        <v>0.9300957772236076</v>
      </c>
    </row>
    <row r="276" spans="1:6" ht="16.5" customHeight="1">
      <c r="A276" s="15"/>
      <c r="B276" s="15">
        <v>92601</v>
      </c>
      <c r="C276" s="64" t="s">
        <v>47</v>
      </c>
      <c r="D276" s="20">
        <f>D272+D275</f>
        <v>1363500</v>
      </c>
      <c r="E276" s="18">
        <f>E272+E275</f>
        <v>1276570.72</v>
      </c>
      <c r="F276" s="21">
        <f>E276/D276</f>
        <v>0.9362454858819215</v>
      </c>
    </row>
    <row r="277" spans="1:6" ht="14.25" customHeight="1">
      <c r="A277" s="15"/>
      <c r="B277" s="42">
        <v>92605</v>
      </c>
      <c r="C277" s="47" t="s">
        <v>26</v>
      </c>
      <c r="D277" s="20"/>
      <c r="E277" s="18"/>
      <c r="F277" s="21"/>
    </row>
    <row r="278" spans="1:6" ht="15">
      <c r="A278" s="15"/>
      <c r="B278" s="15"/>
      <c r="C278" s="25" t="s">
        <v>54</v>
      </c>
      <c r="D278" s="20">
        <v>138800</v>
      </c>
      <c r="E278" s="20">
        <v>138665.75</v>
      </c>
      <c r="F278" s="21">
        <f aca="true" t="shared" si="4" ref="F278:F285">E278/D278</f>
        <v>0.9990327809798271</v>
      </c>
    </row>
    <row r="279" spans="1:6" ht="56.25" customHeight="1">
      <c r="A279" s="50"/>
      <c r="B279" s="15"/>
      <c r="C279" s="62" t="s">
        <v>157</v>
      </c>
      <c r="D279" s="51">
        <v>100000</v>
      </c>
      <c r="E279" s="51">
        <v>100000</v>
      </c>
      <c r="F279" s="21">
        <f t="shared" si="4"/>
        <v>1</v>
      </c>
    </row>
    <row r="280" spans="1:6" ht="49.5" customHeight="1">
      <c r="A280" s="50"/>
      <c r="B280" s="15"/>
      <c r="C280" s="62" t="s">
        <v>158</v>
      </c>
      <c r="D280" s="51"/>
      <c r="E280" s="51"/>
      <c r="F280" s="21"/>
    </row>
    <row r="281" spans="1:6" ht="15">
      <c r="A281" s="50"/>
      <c r="B281" s="58">
        <v>92605</v>
      </c>
      <c r="C281" s="62" t="s">
        <v>47</v>
      </c>
      <c r="D281" s="48">
        <f>D278</f>
        <v>138800</v>
      </c>
      <c r="E281" s="48">
        <f>E278</f>
        <v>138665.75</v>
      </c>
      <c r="F281" s="21">
        <f t="shared" si="4"/>
        <v>0.9990327809798271</v>
      </c>
    </row>
    <row r="282" spans="1:6" ht="15">
      <c r="A282" s="36">
        <v>926</v>
      </c>
      <c r="B282" s="30"/>
      <c r="C282" s="60" t="s">
        <v>59</v>
      </c>
      <c r="D282" s="28">
        <f>SUM(D281,D276)</f>
        <v>1502300</v>
      </c>
      <c r="E282" s="26">
        <f>SUM(E281,E276)</f>
        <v>1415236.47</v>
      </c>
      <c r="F282" s="21">
        <f t="shared" si="4"/>
        <v>0.9420465086866804</v>
      </c>
    </row>
    <row r="283" spans="1:6" ht="15">
      <c r="A283" s="18"/>
      <c r="B283" s="18"/>
      <c r="C283" s="60" t="s">
        <v>98</v>
      </c>
      <c r="D283" s="28">
        <f>SUM(D282,D269,D250,D227,D211,D179,D167,D123,D119,D115,D109,D88,D84,D74,D52,D41,D32,D24,D20,D218)</f>
        <v>35615323.6</v>
      </c>
      <c r="E283" s="28">
        <f>SUM(E282,E269,E250,E227,E211,E179,E167,E123,E119,E115,E109,E88,E84,E74,E52,E41,E32,E24,E20,E218)</f>
        <v>34280312.08</v>
      </c>
      <c r="F283" s="21">
        <f t="shared" si="4"/>
        <v>0.9625158110314066</v>
      </c>
    </row>
    <row r="284" spans="1:6" ht="15">
      <c r="A284" s="89"/>
      <c r="B284" s="89"/>
      <c r="C284" s="18" t="s">
        <v>99</v>
      </c>
      <c r="D284" s="20">
        <f>D283-D285</f>
        <v>28281595.6</v>
      </c>
      <c r="E284" s="20">
        <f>E283-E285</f>
        <v>27295744.61</v>
      </c>
      <c r="F284" s="21">
        <f t="shared" si="4"/>
        <v>0.9651416064375095</v>
      </c>
    </row>
    <row r="285" spans="1:6" ht="15">
      <c r="A285" s="89"/>
      <c r="B285" s="89"/>
      <c r="C285" s="18" t="s">
        <v>100</v>
      </c>
      <c r="D285" s="20">
        <f>D275+D264+D259+D248+D244+D230+D129+D94+D65+D30+D12+D50+D107+D144+D149+D39+D234</f>
        <v>7333728</v>
      </c>
      <c r="E285" s="20">
        <f>E275+E264+E259+E248+E244+E230+E129+E94+E65+E30+E12+E50+E107+E144+E149+E39+E234</f>
        <v>6984567.47</v>
      </c>
      <c r="F285" s="21">
        <f t="shared" si="4"/>
        <v>0.9523897627509501</v>
      </c>
    </row>
  </sheetData>
  <mergeCells count="13">
    <mergeCell ref="C67:E67"/>
    <mergeCell ref="C76:F76"/>
    <mergeCell ref="C111:F111"/>
    <mergeCell ref="C6:E6"/>
    <mergeCell ref="C34:E34"/>
    <mergeCell ref="C61:E61"/>
    <mergeCell ref="C58:E58"/>
    <mergeCell ref="C37:E37"/>
    <mergeCell ref="C43:E43"/>
    <mergeCell ref="C117:F117"/>
    <mergeCell ref="C181:F181"/>
    <mergeCell ref="C187:F187"/>
    <mergeCell ref="C190:F190"/>
  </mergeCells>
  <printOptions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2010-03-08T13:29:07Z</cp:lastPrinted>
  <dcterms:created xsi:type="dcterms:W3CDTF">2000-09-21T07:22:22Z</dcterms:created>
  <dcterms:modified xsi:type="dcterms:W3CDTF">2010-03-08T13:32:18Z</dcterms:modified>
  <cp:category/>
  <cp:version/>
  <cp:contentType/>
  <cp:contentStatus/>
</cp:coreProperties>
</file>