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'Arkusz1'!$A$1:$S$81</definedName>
  </definedNames>
  <calcPr fullCalcOnLoad="1"/>
</workbook>
</file>

<file path=xl/sharedStrings.xml><?xml version="1.0" encoding="utf-8"?>
<sst xmlns="http://schemas.openxmlformats.org/spreadsheetml/2006/main" count="216" uniqueCount="132">
  <si>
    <t>LIMIT WYDATKÓW NA WIELOLETNIE PROGRAMY INWESTYCYJNE</t>
  </si>
  <si>
    <t>Nazwa zadania</t>
  </si>
  <si>
    <t>Cel</t>
  </si>
  <si>
    <t>Okres realizacji</t>
  </si>
  <si>
    <t>Łączne nakłady finansowe</t>
  </si>
  <si>
    <t>Źródła finansowanie</t>
  </si>
  <si>
    <t>WYDATKI</t>
  </si>
  <si>
    <t>Lp.</t>
  </si>
  <si>
    <t>Lata następne</t>
  </si>
  <si>
    <t>1.</t>
  </si>
  <si>
    <t>Stworzenie warunków integracji mieszkańców</t>
  </si>
  <si>
    <t>środki własne</t>
  </si>
  <si>
    <t>fundusze Unii Europejskiej</t>
  </si>
  <si>
    <t>2.</t>
  </si>
  <si>
    <t>środki z budżetu państwa</t>
  </si>
  <si>
    <t>3.</t>
  </si>
  <si>
    <t>Uporządkowanie gospodarki ściekowej w gminie Wołczyn</t>
  </si>
  <si>
    <t>4.</t>
  </si>
  <si>
    <t>Modernizacja oczyszczalni ścieków w Wołczynie</t>
  </si>
  <si>
    <t>Zapewnienie właściwej gospodarki ściekowej w gminie</t>
  </si>
  <si>
    <t>2005-2008</t>
  </si>
  <si>
    <t>5.</t>
  </si>
  <si>
    <t>6.</t>
  </si>
  <si>
    <t>Modernizacja systemu oświetlenia dróg na terenie gminy Wołczyn</t>
  </si>
  <si>
    <t>Uzyskanie właściwego rozkładu natężenia oświetlenia na terenie gminy oraz obniżenie opłat eksploatacyjnych</t>
  </si>
  <si>
    <t>2004-2012</t>
  </si>
  <si>
    <t>7.</t>
  </si>
  <si>
    <t>Rekultywacja miejskiego składowiska odpadów komunalnych</t>
  </si>
  <si>
    <t>Zapewnienie braku oddziaływania na środowisko terenów po zamknięciu składowiska</t>
  </si>
  <si>
    <t>2003-2010</t>
  </si>
  <si>
    <t>8.</t>
  </si>
  <si>
    <t>Uzbrojenie w sieci osiedle domów jednorodzinnych przy ul. Poznańskiej w Wołczynie</t>
  </si>
  <si>
    <t>Uzyskanie terenów inwestycyjnych</t>
  </si>
  <si>
    <t>2007-2008</t>
  </si>
  <si>
    <t>fundusze z Unii Europejskiej</t>
  </si>
  <si>
    <t>9.</t>
  </si>
  <si>
    <t>Budowa sieci kanalizacji sanitarnej w Ligocie Wołczyńskiej</t>
  </si>
  <si>
    <t>Uporządkowanie gospodarki ściekowej w miejscowości</t>
  </si>
  <si>
    <t>10.</t>
  </si>
  <si>
    <t>Przebudowa ul. Polnej w Wołczynie</t>
  </si>
  <si>
    <t>Poprawa warunków komunikacji w mieście</t>
  </si>
  <si>
    <t>11.</t>
  </si>
  <si>
    <t>Poprawa komunikacji i bezpieczeństwa ruchu w gminie</t>
  </si>
  <si>
    <t>środki z FOGR</t>
  </si>
  <si>
    <t>12.</t>
  </si>
  <si>
    <t>Pozyskanie nowych miejsc do pochówku na cmentarzu</t>
  </si>
  <si>
    <t>13.</t>
  </si>
  <si>
    <t>14.</t>
  </si>
  <si>
    <t>15.</t>
  </si>
  <si>
    <t>Budowa zaplecza socjalnego  świetlicy wiejskiej w Skałągach</t>
  </si>
  <si>
    <t>2006-2008</t>
  </si>
  <si>
    <t>16.</t>
  </si>
  <si>
    <t>Poprawa komunikacji i bezpieczeństwa ruchu</t>
  </si>
  <si>
    <t>17.</t>
  </si>
  <si>
    <t>Adaptacja budynku szkoły na lokale socjalne w Markotowie Dużym</t>
  </si>
  <si>
    <t>Uzyskanie dodatkowych lokali dla osób o niskich dochodach i eksmitowanych</t>
  </si>
  <si>
    <t>18.</t>
  </si>
  <si>
    <t>Odbudowa mostu na Stobrawie w  Markotowie Dużym</t>
  </si>
  <si>
    <t>Zapewnienie komunikacji , poprawa bezpieczeństwa</t>
  </si>
  <si>
    <t>19.</t>
  </si>
  <si>
    <t>Przebudowa ul.Harcerskiej w Wołczynie</t>
  </si>
  <si>
    <t>Poprawa warunków komunikacji mieszkańców</t>
  </si>
  <si>
    <t>20.</t>
  </si>
  <si>
    <t>21.</t>
  </si>
  <si>
    <t>Przebudowa ul. Ogrodowej z łącznikiem do ul.Byczńskiej w Wołczynie</t>
  </si>
  <si>
    <t>Poprawa komunikacji , zwiększenie miejsc parkingowych</t>
  </si>
  <si>
    <t>22.</t>
  </si>
  <si>
    <t>Budowa sieci wodociągowej Duczów Mały –Jedliska  Wąsice</t>
  </si>
  <si>
    <t>Zapewnienie dostawy wody do celów spożywczych</t>
  </si>
  <si>
    <t>Pozyskanie dodatkowych mieszkań</t>
  </si>
  <si>
    <t>Odbudowa mostu na Czarnej Wodzie w Duczowie Małym</t>
  </si>
  <si>
    <t>Zapewnienie możliwości komunikacji</t>
  </si>
  <si>
    <t>Przebudowa ul. Przyjaciół w Wołczynie</t>
  </si>
  <si>
    <t>Poprawa warunków komunikacji</t>
  </si>
  <si>
    <t>2008-2009</t>
  </si>
  <si>
    <t>środki  z budżetu  państwa</t>
  </si>
  <si>
    <t>fundusze z Unii  Europejskiej</t>
  </si>
  <si>
    <t>Przebudowa ul. Dzierżona w Wołczynie</t>
  </si>
  <si>
    <t>Zagospodarowanie źródeł termalnych</t>
  </si>
  <si>
    <t>Wykorzystanie źródeł termalnych</t>
  </si>
  <si>
    <t>RAZEM</t>
  </si>
  <si>
    <t>Jednostka realizująca zadania  :  Urząd Miejski w Wołczynie.</t>
  </si>
  <si>
    <t>Inne</t>
  </si>
  <si>
    <t>Rok</t>
  </si>
  <si>
    <t>`</t>
  </si>
  <si>
    <t>Razem</t>
  </si>
  <si>
    <t>Budowa cmentarza komunalnego  w Wołczynie</t>
  </si>
  <si>
    <t xml:space="preserve">Budowa sieci kanalizacji sanitarnej w Wierzbicy Górnej II etap i w Gierałcicach                       </t>
  </si>
  <si>
    <t>Klasyfikacja budżetowa                         (dział ,rozdział)</t>
  </si>
  <si>
    <t>Dział -600                       Rozdział- 60016</t>
  </si>
  <si>
    <t>Dział -900                       Rozdział -90001</t>
  </si>
  <si>
    <t>Dział- 900                    Rozdział- 90015</t>
  </si>
  <si>
    <t>Dział- 900                    Rozdział- 90002</t>
  </si>
  <si>
    <t>Dział - 400                          Rozdział -40095</t>
  </si>
  <si>
    <t>Dział - 010                     Rozdział- 01010</t>
  </si>
  <si>
    <t>Dział- 710                Rozdział -71035</t>
  </si>
  <si>
    <t xml:space="preserve">Dział -921                       Rozdział - 92109       </t>
  </si>
  <si>
    <t>Dział 700                          Rozdział -70095</t>
  </si>
  <si>
    <t>Dział -010                     Rozdział - 01010</t>
  </si>
  <si>
    <t>Dział-600                        Rozdział - 60016</t>
  </si>
  <si>
    <t>Dział- 010                     Rozdział- 01010</t>
  </si>
  <si>
    <t>Dział - 900                     Rozdział- 90095</t>
  </si>
  <si>
    <t>Przebudowa ul. Kołłątaja w Wołczynie</t>
  </si>
  <si>
    <t>lata następne</t>
  </si>
  <si>
    <t>2007-2009</t>
  </si>
  <si>
    <t>1994-2009</t>
  </si>
  <si>
    <t>2005-2010</t>
  </si>
  <si>
    <t>fundusze Unii Europejskiej/ MF EOG/NMF</t>
  </si>
  <si>
    <t>Fundusze UE/ MF EOG/NFM</t>
  </si>
  <si>
    <t>środki z PFOŚiGW</t>
  </si>
  <si>
    <t>Adaptacja budynku szkoły na lokale socjalne w Wierzbicy Dolnej</t>
  </si>
  <si>
    <t>Budowa drogi dojazdowej do gruntów rolnych Krzywiczyny- Świniary Wielkie</t>
  </si>
  <si>
    <t>Budowa drogi dojazdowej do gruntów rolnych w miejscowości Wąsice</t>
  </si>
  <si>
    <t>2003-2011</t>
  </si>
  <si>
    <t>2006-2009</t>
  </si>
  <si>
    <t>2005-2009</t>
  </si>
  <si>
    <t>23.</t>
  </si>
  <si>
    <t>25.</t>
  </si>
  <si>
    <t xml:space="preserve">Budowa wodociągu w Świnarach Małych </t>
  </si>
  <si>
    <t>Budowa wodociagu do miejscowości Bruny-kolonie Jędrzejowice i Chomącko</t>
  </si>
  <si>
    <t>Modernizacja ujęcia wody w Krzywiczynach</t>
  </si>
  <si>
    <t>GFOŚiGW</t>
  </si>
  <si>
    <t>26.</t>
  </si>
  <si>
    <t>Modernizacja boisk sportowych z zaplaczem w Wierzbicy Górnej</t>
  </si>
  <si>
    <t>Dział 926                     Rozdział 92601</t>
  </si>
  <si>
    <t xml:space="preserve"> wykonanie do 2008r.</t>
  </si>
  <si>
    <t>Poprawa warunków uprawiania sportu na wsi i poszerzenie dostępnosci.</t>
  </si>
  <si>
    <t>załącznik nr 3</t>
  </si>
  <si>
    <t>do uchwały  Rady Miejskiej w Wołczynie nr XVII/142/2008</t>
  </si>
  <si>
    <t>z dnia 19.03.2008r.</t>
  </si>
  <si>
    <t>Waldemar Antkowiak</t>
  </si>
  <si>
    <t>Przewodniczący Rady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</si>
</sst>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right" vertical="top" wrapText="1"/>
    </xf>
    <xf numFmtId="0" fontId="0" fillId="0" borderId="3" xfId="0" applyBorder="1" applyAlignment="1">
      <alignment horizontal="left" vertical="top" wrapText="1"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tabSelected="1" workbookViewId="0" topLeftCell="A63">
      <selection activeCell="I74" sqref="I74"/>
    </sheetView>
  </sheetViews>
  <sheetFormatPr defaultColWidth="9.00390625" defaultRowHeight="12.75"/>
  <cols>
    <col min="1" max="1" width="3.25390625" style="0" customWidth="1"/>
    <col min="2" max="2" width="17.125" style="0" customWidth="1"/>
    <col min="3" max="3" width="13.125" style="0" customWidth="1"/>
    <col min="4" max="4" width="18.375" style="0" customWidth="1"/>
    <col min="5" max="5" width="9.25390625" style="0" customWidth="1"/>
    <col min="6" max="6" width="8.625" style="0" customWidth="1"/>
    <col min="7" max="7" width="11.625" style="0" customWidth="1"/>
    <col min="8" max="8" width="15.00390625" style="0" customWidth="1"/>
    <col min="9" max="9" width="9.375" style="0" customWidth="1"/>
    <col min="10" max="10" width="8.75390625" style="0" customWidth="1"/>
    <col min="11" max="11" width="8.00390625" style="0" customWidth="1"/>
    <col min="12" max="12" width="8.25390625" style="0" customWidth="1"/>
    <col min="13" max="13" width="0.74609375" style="0" customWidth="1"/>
    <col min="14" max="19" width="9.125" style="0" hidden="1" customWidth="1"/>
  </cols>
  <sheetData>
    <row r="1" ht="12.75">
      <c r="H1" s="12" t="s">
        <v>127</v>
      </c>
    </row>
    <row r="2" ht="12.75">
      <c r="H2" s="12" t="s">
        <v>128</v>
      </c>
    </row>
    <row r="3" ht="12.75">
      <c r="H3" s="12" t="s">
        <v>129</v>
      </c>
    </row>
    <row r="4" spans="1:12" ht="12.7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3" ht="12.75">
      <c r="A5" s="25" t="s">
        <v>7</v>
      </c>
      <c r="B5" s="25" t="s">
        <v>1</v>
      </c>
      <c r="C5" s="25" t="s">
        <v>88</v>
      </c>
      <c r="D5" s="25" t="s">
        <v>2</v>
      </c>
      <c r="E5" s="25" t="s">
        <v>3</v>
      </c>
      <c r="F5" s="25" t="s">
        <v>4</v>
      </c>
      <c r="G5" s="25" t="s">
        <v>125</v>
      </c>
      <c r="H5" s="25" t="s">
        <v>5</v>
      </c>
      <c r="I5" s="27" t="s">
        <v>6</v>
      </c>
      <c r="J5" s="28"/>
      <c r="K5" s="28"/>
      <c r="L5" s="29"/>
      <c r="M5" s="1"/>
    </row>
    <row r="6" spans="1:13" ht="27" customHeight="1">
      <c r="A6" s="26"/>
      <c r="B6" s="26"/>
      <c r="C6" s="30"/>
      <c r="D6" s="26"/>
      <c r="E6" s="26"/>
      <c r="F6" s="26"/>
      <c r="G6" s="26"/>
      <c r="H6" s="26"/>
      <c r="I6" s="2">
        <v>2008</v>
      </c>
      <c r="J6" s="2">
        <v>2009</v>
      </c>
      <c r="K6" s="2">
        <v>2010</v>
      </c>
      <c r="L6" s="2" t="s">
        <v>8</v>
      </c>
      <c r="M6" s="1"/>
    </row>
    <row r="7" spans="1:13" ht="21" customHeight="1">
      <c r="A7" s="14" t="s">
        <v>9</v>
      </c>
      <c r="B7" s="22" t="s">
        <v>87</v>
      </c>
      <c r="C7" s="22" t="s">
        <v>100</v>
      </c>
      <c r="D7" s="22" t="s">
        <v>16</v>
      </c>
      <c r="E7" s="14" t="s">
        <v>29</v>
      </c>
      <c r="F7" s="14">
        <f>G7+I7+J7+K7+L7+I8+J8+K8+L8</f>
        <v>8860068</v>
      </c>
      <c r="G7" s="14">
        <f>62780+20288</f>
        <v>83068</v>
      </c>
      <c r="H7" s="6" t="s">
        <v>11</v>
      </c>
      <c r="I7" s="5">
        <v>20000</v>
      </c>
      <c r="J7" s="5">
        <v>1625250</v>
      </c>
      <c r="K7" s="5">
        <v>564000</v>
      </c>
      <c r="L7" s="5">
        <v>0</v>
      </c>
      <c r="M7" s="1"/>
    </row>
    <row r="8" spans="1:13" ht="33" customHeight="1">
      <c r="A8" s="15"/>
      <c r="B8" s="23"/>
      <c r="C8" s="36"/>
      <c r="D8" s="23"/>
      <c r="E8" s="15"/>
      <c r="F8" s="15"/>
      <c r="G8" s="15"/>
      <c r="H8" s="6" t="s">
        <v>12</v>
      </c>
      <c r="I8" s="5">
        <v>0</v>
      </c>
      <c r="J8" s="5">
        <v>4875750</v>
      </c>
      <c r="K8" s="5">
        <v>1692000</v>
      </c>
      <c r="L8" s="5">
        <v>0</v>
      </c>
      <c r="M8" s="1"/>
    </row>
    <row r="9" spans="1:13" ht="18.75" customHeight="1">
      <c r="A9" s="31" t="s">
        <v>13</v>
      </c>
      <c r="B9" s="32" t="s">
        <v>18</v>
      </c>
      <c r="C9" s="22" t="s">
        <v>90</v>
      </c>
      <c r="D9" s="32" t="s">
        <v>19</v>
      </c>
      <c r="E9" s="31" t="s">
        <v>106</v>
      </c>
      <c r="F9" s="31">
        <f>G9+I9+I10+I11+J9+J10+J11+K9+K10+K11+L9+L10+L11</f>
        <v>1897077</v>
      </c>
      <c r="G9" s="31">
        <f>2788+167289</f>
        <v>170077</v>
      </c>
      <c r="H9" s="6" t="s">
        <v>11</v>
      </c>
      <c r="I9" s="5">
        <v>0</v>
      </c>
      <c r="J9" s="5">
        <v>675000</v>
      </c>
      <c r="K9" s="5">
        <v>1052000</v>
      </c>
      <c r="L9" s="5">
        <v>0</v>
      </c>
      <c r="M9" s="1"/>
    </row>
    <row r="10" spans="1:13" ht="19.5" customHeight="1">
      <c r="A10" s="31"/>
      <c r="B10" s="32"/>
      <c r="C10" s="33"/>
      <c r="D10" s="32"/>
      <c r="E10" s="31"/>
      <c r="F10" s="31"/>
      <c r="G10" s="31"/>
      <c r="H10" s="6" t="s">
        <v>14</v>
      </c>
      <c r="I10" s="5">
        <v>0</v>
      </c>
      <c r="J10" s="5"/>
      <c r="K10" s="5">
        <v>0</v>
      </c>
      <c r="L10" s="5">
        <v>0</v>
      </c>
      <c r="M10" s="1"/>
    </row>
    <row r="11" spans="1:13" ht="0.75" customHeight="1">
      <c r="A11" s="31"/>
      <c r="B11" s="32"/>
      <c r="C11" s="23"/>
      <c r="D11" s="32"/>
      <c r="E11" s="31"/>
      <c r="F11" s="31"/>
      <c r="G11" s="31"/>
      <c r="H11" s="6" t="s">
        <v>107</v>
      </c>
      <c r="I11" s="5">
        <v>0</v>
      </c>
      <c r="J11" s="5">
        <v>0</v>
      </c>
      <c r="K11" s="5">
        <v>0</v>
      </c>
      <c r="L11" s="5">
        <v>0</v>
      </c>
      <c r="M11" s="1"/>
    </row>
    <row r="12" spans="1:13" ht="54" customHeight="1">
      <c r="A12" s="31" t="s">
        <v>15</v>
      </c>
      <c r="B12" s="32" t="s">
        <v>23</v>
      </c>
      <c r="C12" s="6" t="s">
        <v>91</v>
      </c>
      <c r="D12" s="32" t="s">
        <v>24</v>
      </c>
      <c r="E12" s="31" t="s">
        <v>25</v>
      </c>
      <c r="F12" s="31">
        <f>G12+I12+J12+K12+L12</f>
        <v>966800</v>
      </c>
      <c r="G12" s="31">
        <f>228800+130000</f>
        <v>358800</v>
      </c>
      <c r="H12" s="32" t="s">
        <v>11</v>
      </c>
      <c r="I12" s="31">
        <v>130000</v>
      </c>
      <c r="J12" s="31">
        <v>130000</v>
      </c>
      <c r="K12" s="31">
        <v>130000</v>
      </c>
      <c r="L12" s="31">
        <v>218000</v>
      </c>
      <c r="M12" s="1"/>
    </row>
    <row r="13" spans="1:13" ht="12.75" hidden="1">
      <c r="A13" s="31"/>
      <c r="B13" s="32"/>
      <c r="C13" s="6"/>
      <c r="D13" s="32"/>
      <c r="E13" s="31"/>
      <c r="F13" s="31"/>
      <c r="G13" s="31"/>
      <c r="H13" s="32"/>
      <c r="I13" s="31"/>
      <c r="J13" s="31"/>
      <c r="K13" s="31"/>
      <c r="L13" s="31"/>
      <c r="M13" s="1"/>
    </row>
    <row r="14" spans="1:13" ht="18.75" customHeight="1">
      <c r="A14" s="31" t="s">
        <v>17</v>
      </c>
      <c r="B14" s="32" t="s">
        <v>27</v>
      </c>
      <c r="C14" s="22" t="s">
        <v>92</v>
      </c>
      <c r="D14" s="32" t="s">
        <v>28</v>
      </c>
      <c r="E14" s="31" t="s">
        <v>113</v>
      </c>
      <c r="F14" s="31">
        <f>G14+I14+I15+I17+J14+J15+J17+K14+K15+K17+L14+L15+L17+I16</f>
        <v>357940</v>
      </c>
      <c r="G14" s="31">
        <f>74890+48574</f>
        <v>123464</v>
      </c>
      <c r="H14" s="6" t="s">
        <v>11</v>
      </c>
      <c r="I14" s="5">
        <v>35000</v>
      </c>
      <c r="J14" s="5">
        <v>66492</v>
      </c>
      <c r="K14" s="5">
        <v>66492</v>
      </c>
      <c r="L14" s="5">
        <v>66492</v>
      </c>
      <c r="M14" s="1"/>
    </row>
    <row r="15" spans="1:13" ht="27" customHeight="1">
      <c r="A15" s="31"/>
      <c r="B15" s="32"/>
      <c r="C15" s="33"/>
      <c r="D15" s="32"/>
      <c r="E15" s="31"/>
      <c r="F15" s="31"/>
      <c r="G15" s="31"/>
      <c r="H15" s="6" t="s">
        <v>14</v>
      </c>
      <c r="I15" s="5">
        <v>0</v>
      </c>
      <c r="J15" s="5">
        <v>0</v>
      </c>
      <c r="K15" s="5">
        <v>0</v>
      </c>
      <c r="L15" s="5">
        <v>0</v>
      </c>
      <c r="M15" s="1"/>
    </row>
    <row r="16" spans="1:13" ht="18" customHeight="1">
      <c r="A16" s="31"/>
      <c r="B16" s="32"/>
      <c r="C16" s="33"/>
      <c r="D16" s="32"/>
      <c r="E16" s="31"/>
      <c r="F16" s="31"/>
      <c r="G16" s="31"/>
      <c r="H16" s="6" t="s">
        <v>109</v>
      </c>
      <c r="I16" s="5"/>
      <c r="J16" s="5"/>
      <c r="K16" s="5"/>
      <c r="L16" s="5"/>
      <c r="M16" s="1"/>
    </row>
    <row r="17" spans="1:13" ht="24.75" customHeight="1" hidden="1">
      <c r="A17" s="31"/>
      <c r="B17" s="32"/>
      <c r="C17" s="23"/>
      <c r="D17" s="32"/>
      <c r="E17" s="31"/>
      <c r="F17" s="31"/>
      <c r="G17" s="31"/>
      <c r="H17" s="6" t="s">
        <v>12</v>
      </c>
      <c r="I17" s="5"/>
      <c r="J17" s="5">
        <v>0</v>
      </c>
      <c r="K17" s="5">
        <v>0</v>
      </c>
      <c r="L17" s="5">
        <v>0</v>
      </c>
      <c r="M17" s="1"/>
    </row>
    <row r="18" spans="1:13" ht="12.75">
      <c r="A18" s="31" t="s">
        <v>21</v>
      </c>
      <c r="B18" s="32" t="s">
        <v>31</v>
      </c>
      <c r="C18" s="22" t="s">
        <v>93</v>
      </c>
      <c r="D18" s="32" t="s">
        <v>32</v>
      </c>
      <c r="E18" s="31" t="s">
        <v>104</v>
      </c>
      <c r="F18" s="31">
        <f>G18+I18+I19+I20+J18+J19+J20+K18+K19+K20+L18+L19+L20</f>
        <v>751603</v>
      </c>
      <c r="G18" s="31">
        <v>11603</v>
      </c>
      <c r="H18" s="6" t="s">
        <v>11</v>
      </c>
      <c r="I18" s="5">
        <v>40000</v>
      </c>
      <c r="J18" s="5">
        <v>270000</v>
      </c>
      <c r="K18" s="5">
        <v>430000</v>
      </c>
      <c r="L18" s="5"/>
      <c r="M18" s="1"/>
    </row>
    <row r="19" spans="1:13" ht="29.25" customHeight="1">
      <c r="A19" s="31"/>
      <c r="B19" s="32"/>
      <c r="C19" s="33"/>
      <c r="D19" s="32"/>
      <c r="E19" s="31"/>
      <c r="F19" s="31"/>
      <c r="G19" s="31"/>
      <c r="H19" s="6" t="s">
        <v>14</v>
      </c>
      <c r="I19" s="5">
        <v>0</v>
      </c>
      <c r="J19" s="5">
        <v>0</v>
      </c>
      <c r="K19" s="5">
        <v>0</v>
      </c>
      <c r="L19" s="5"/>
      <c r="M19" s="1"/>
    </row>
    <row r="20" spans="1:13" ht="24" customHeight="1">
      <c r="A20" s="31"/>
      <c r="B20" s="32"/>
      <c r="C20" s="23"/>
      <c r="D20" s="32"/>
      <c r="E20" s="31"/>
      <c r="F20" s="31"/>
      <c r="G20" s="31"/>
      <c r="H20" s="6" t="s">
        <v>34</v>
      </c>
      <c r="I20" s="5">
        <v>0</v>
      </c>
      <c r="J20" s="5">
        <v>0</v>
      </c>
      <c r="K20" s="5">
        <v>0</v>
      </c>
      <c r="L20" s="5"/>
      <c r="M20" s="1"/>
    </row>
    <row r="21" spans="1:13" ht="12.75" customHeight="1">
      <c r="A21" s="14" t="s">
        <v>22</v>
      </c>
      <c r="B21" s="22" t="s">
        <v>36</v>
      </c>
      <c r="C21" s="22" t="s">
        <v>94</v>
      </c>
      <c r="D21" s="22" t="s">
        <v>37</v>
      </c>
      <c r="E21" s="14" t="s">
        <v>104</v>
      </c>
      <c r="F21" s="14">
        <f>G21+I21+I22+I23+J21+J22+J23+K21+K22+K23+L21+L22+L23</f>
        <v>111530</v>
      </c>
      <c r="G21" s="14">
        <v>15530</v>
      </c>
      <c r="H21" s="6" t="s">
        <v>11</v>
      </c>
      <c r="I21" s="5">
        <v>65000</v>
      </c>
      <c r="J21" s="5">
        <v>31000</v>
      </c>
      <c r="K21" s="5"/>
      <c r="L21" s="5"/>
      <c r="M21" s="1"/>
    </row>
    <row r="22" spans="1:13" ht="30" customHeight="1">
      <c r="A22" s="34"/>
      <c r="B22" s="33"/>
      <c r="C22" s="33"/>
      <c r="D22" s="33"/>
      <c r="E22" s="34"/>
      <c r="F22" s="34"/>
      <c r="G22" s="34"/>
      <c r="H22" s="6" t="s">
        <v>14</v>
      </c>
      <c r="I22" s="5">
        <v>0</v>
      </c>
      <c r="J22" s="5">
        <v>0</v>
      </c>
      <c r="K22" s="5"/>
      <c r="L22" s="5"/>
      <c r="M22" s="1"/>
    </row>
    <row r="23" spans="1:12" ht="14.25" customHeight="1">
      <c r="A23" s="15"/>
      <c r="B23" s="23"/>
      <c r="C23" s="23"/>
      <c r="D23" s="23"/>
      <c r="E23" s="15"/>
      <c r="F23" s="15"/>
      <c r="G23" s="15"/>
      <c r="H23" s="6" t="s">
        <v>34</v>
      </c>
      <c r="I23" s="5">
        <v>0</v>
      </c>
      <c r="J23" s="5">
        <v>0</v>
      </c>
      <c r="K23" s="5"/>
      <c r="L23" s="5"/>
    </row>
    <row r="24" spans="1:12" ht="12.75">
      <c r="A24" s="31" t="s">
        <v>26</v>
      </c>
      <c r="B24" s="32" t="s">
        <v>39</v>
      </c>
      <c r="C24" s="22" t="s">
        <v>89</v>
      </c>
      <c r="D24" s="32" t="s">
        <v>40</v>
      </c>
      <c r="E24" s="31" t="s">
        <v>74</v>
      </c>
      <c r="F24" s="31">
        <f>G24+I24+I25+I26+J24+J25+J26+K24+K25+K26+L24+L25+L26</f>
        <v>57900</v>
      </c>
      <c r="G24" s="31">
        <v>0</v>
      </c>
      <c r="H24" s="6" t="s">
        <v>11</v>
      </c>
      <c r="I24" s="5">
        <v>24000</v>
      </c>
      <c r="J24" s="5">
        <v>33900</v>
      </c>
      <c r="K24" s="5"/>
      <c r="L24" s="5"/>
    </row>
    <row r="25" spans="1:12" ht="16.5" customHeight="1">
      <c r="A25" s="31"/>
      <c r="B25" s="32"/>
      <c r="C25" s="35"/>
      <c r="D25" s="32"/>
      <c r="E25" s="31"/>
      <c r="F25" s="31"/>
      <c r="G25" s="31"/>
      <c r="H25" s="6" t="s">
        <v>14</v>
      </c>
      <c r="I25" s="5"/>
      <c r="J25" s="5">
        <v>0</v>
      </c>
      <c r="K25" s="5"/>
      <c r="L25" s="5"/>
    </row>
    <row r="26" spans="1:12" ht="27.75" customHeight="1" hidden="1">
      <c r="A26" s="31"/>
      <c r="B26" s="32"/>
      <c r="C26" s="36"/>
      <c r="D26" s="32"/>
      <c r="E26" s="31"/>
      <c r="F26" s="31"/>
      <c r="G26" s="31"/>
      <c r="H26" s="6" t="s">
        <v>34</v>
      </c>
      <c r="I26" s="5"/>
      <c r="J26" s="5">
        <v>0</v>
      </c>
      <c r="K26" s="5"/>
      <c r="L26" s="5"/>
    </row>
    <row r="27" spans="1:12" ht="24.75" customHeight="1">
      <c r="A27" s="31" t="s">
        <v>30</v>
      </c>
      <c r="B27" s="32" t="s">
        <v>111</v>
      </c>
      <c r="C27" s="22" t="s">
        <v>89</v>
      </c>
      <c r="D27" s="32" t="s">
        <v>42</v>
      </c>
      <c r="E27" s="31" t="s">
        <v>50</v>
      </c>
      <c r="F27" s="31">
        <f>G27+I27+I28+J27+J28+K27+K28+L27+L28</f>
        <v>1960641</v>
      </c>
      <c r="G27" s="31">
        <v>641</v>
      </c>
      <c r="H27" s="6" t="s">
        <v>11</v>
      </c>
      <c r="I27" s="5">
        <v>1460000</v>
      </c>
      <c r="J27" s="5">
        <v>0</v>
      </c>
      <c r="K27" s="5"/>
      <c r="L27" s="5"/>
    </row>
    <row r="28" spans="1:12" ht="39" customHeight="1">
      <c r="A28" s="31"/>
      <c r="B28" s="32"/>
      <c r="C28" s="36"/>
      <c r="D28" s="32"/>
      <c r="E28" s="31"/>
      <c r="F28" s="31"/>
      <c r="G28" s="31"/>
      <c r="H28" s="6" t="s">
        <v>43</v>
      </c>
      <c r="I28" s="5">
        <v>500000</v>
      </c>
      <c r="J28" s="5">
        <v>0</v>
      </c>
      <c r="K28" s="5"/>
      <c r="L28" s="5"/>
    </row>
    <row r="29" spans="1:12" ht="36.75" customHeight="1">
      <c r="A29" s="5" t="s">
        <v>35</v>
      </c>
      <c r="B29" s="6" t="s">
        <v>86</v>
      </c>
      <c r="C29" s="6" t="s">
        <v>95</v>
      </c>
      <c r="D29" s="6" t="s">
        <v>45</v>
      </c>
      <c r="E29" s="5" t="s">
        <v>105</v>
      </c>
      <c r="F29" s="5">
        <f>G29+I29+J29+K29+L29</f>
        <v>584864</v>
      </c>
      <c r="G29" s="5">
        <v>469864</v>
      </c>
      <c r="H29" s="6" t="s">
        <v>11</v>
      </c>
      <c r="I29" s="5">
        <v>25000</v>
      </c>
      <c r="J29" s="5">
        <v>90000</v>
      </c>
      <c r="K29" s="5"/>
      <c r="L29" s="5"/>
    </row>
    <row r="30" spans="1:12" ht="12.75">
      <c r="A30" s="31" t="s">
        <v>38</v>
      </c>
      <c r="B30" s="32" t="s">
        <v>49</v>
      </c>
      <c r="C30" s="22" t="s">
        <v>96</v>
      </c>
      <c r="D30" s="32" t="s">
        <v>10</v>
      </c>
      <c r="E30" s="31" t="s">
        <v>114</v>
      </c>
      <c r="F30" s="31">
        <f>G30+I30+I31+J30+J31+K30+K31+L30+L31</f>
        <v>816066</v>
      </c>
      <c r="G30" s="31">
        <f>11066</f>
        <v>11066</v>
      </c>
      <c r="H30" s="6" t="s">
        <v>11</v>
      </c>
      <c r="I30" s="5">
        <v>5000</v>
      </c>
      <c r="J30" s="5">
        <v>300000</v>
      </c>
      <c r="K30" s="5"/>
      <c r="L30" s="5"/>
    </row>
    <row r="31" spans="1:12" ht="27.75" customHeight="1">
      <c r="A31" s="31"/>
      <c r="B31" s="32"/>
      <c r="C31" s="33"/>
      <c r="D31" s="32"/>
      <c r="E31" s="31"/>
      <c r="F31" s="31"/>
      <c r="G31" s="31"/>
      <c r="H31" s="22" t="s">
        <v>34</v>
      </c>
      <c r="I31" s="14">
        <v>0</v>
      </c>
      <c r="J31" s="14">
        <v>500000</v>
      </c>
      <c r="K31" s="14"/>
      <c r="L31" s="14"/>
    </row>
    <row r="32" spans="1:12" ht="2.25" customHeight="1">
      <c r="A32" s="31"/>
      <c r="B32" s="32"/>
      <c r="C32" s="23"/>
      <c r="D32" s="32"/>
      <c r="E32" s="31"/>
      <c r="F32" s="31"/>
      <c r="G32" s="31"/>
      <c r="H32" s="36"/>
      <c r="I32" s="38"/>
      <c r="J32" s="15"/>
      <c r="K32" s="15"/>
      <c r="L32" s="15"/>
    </row>
    <row r="33" spans="1:12" ht="12.75">
      <c r="A33" s="31" t="s">
        <v>41</v>
      </c>
      <c r="B33" s="32" t="s">
        <v>112</v>
      </c>
      <c r="C33" s="22" t="s">
        <v>89</v>
      </c>
      <c r="D33" s="32" t="s">
        <v>52</v>
      </c>
      <c r="E33" s="31" t="s">
        <v>104</v>
      </c>
      <c r="F33" s="31">
        <f>G33+I33+I34+I35+J33+J34+J35+K33+K34+K35+L33+L34+L35</f>
        <v>138007</v>
      </c>
      <c r="G33" s="31">
        <v>25507</v>
      </c>
      <c r="H33" s="6" t="s">
        <v>11</v>
      </c>
      <c r="I33" s="5">
        <v>0</v>
      </c>
      <c r="J33" s="5">
        <v>112500</v>
      </c>
      <c r="K33" s="5"/>
      <c r="L33" s="5"/>
    </row>
    <row r="34" spans="1:12" ht="25.5">
      <c r="A34" s="31"/>
      <c r="B34" s="32"/>
      <c r="C34" s="35"/>
      <c r="D34" s="32"/>
      <c r="E34" s="31"/>
      <c r="F34" s="31"/>
      <c r="G34" s="31"/>
      <c r="H34" s="6" t="s">
        <v>14</v>
      </c>
      <c r="I34" s="5">
        <v>0</v>
      </c>
      <c r="J34" s="5"/>
      <c r="K34" s="5"/>
      <c r="L34" s="5"/>
    </row>
    <row r="35" spans="1:12" ht="12.75">
      <c r="A35" s="31"/>
      <c r="B35" s="32"/>
      <c r="C35" s="36"/>
      <c r="D35" s="32"/>
      <c r="E35" s="31"/>
      <c r="F35" s="31"/>
      <c r="G35" s="31"/>
      <c r="H35" s="6" t="s">
        <v>43</v>
      </c>
      <c r="I35" s="5">
        <v>0</v>
      </c>
      <c r="J35" s="5">
        <v>0</v>
      </c>
      <c r="K35" s="5"/>
      <c r="L35" s="5"/>
    </row>
    <row r="36" spans="1:12" ht="27" customHeight="1">
      <c r="A36" s="31" t="s">
        <v>44</v>
      </c>
      <c r="B36" s="32" t="s">
        <v>54</v>
      </c>
      <c r="C36" s="22" t="s">
        <v>97</v>
      </c>
      <c r="D36" s="32" t="s">
        <v>55</v>
      </c>
      <c r="E36" s="31" t="s">
        <v>50</v>
      </c>
      <c r="F36" s="31">
        <f>G36+I36+I37+J36+J37+K36+K37+L36+L37</f>
        <v>756108</v>
      </c>
      <c r="G36" s="31">
        <f>14608+1500</f>
        <v>16108</v>
      </c>
      <c r="H36" s="6" t="s">
        <v>11</v>
      </c>
      <c r="I36" s="5">
        <f>431222+135000</f>
        <v>566222</v>
      </c>
      <c r="J36" s="5"/>
      <c r="K36" s="5"/>
      <c r="L36" s="5"/>
    </row>
    <row r="37" spans="1:12" ht="27" customHeight="1">
      <c r="A37" s="31"/>
      <c r="B37" s="32"/>
      <c r="C37" s="23"/>
      <c r="D37" s="32"/>
      <c r="E37" s="31"/>
      <c r="F37" s="31"/>
      <c r="G37" s="31"/>
      <c r="H37" s="6" t="s">
        <v>14</v>
      </c>
      <c r="I37" s="5">
        <v>173778</v>
      </c>
      <c r="J37" s="5"/>
      <c r="K37" s="5"/>
      <c r="L37" s="5"/>
    </row>
    <row r="38" spans="1:12" ht="12.75">
      <c r="A38" s="31" t="s">
        <v>46</v>
      </c>
      <c r="B38" s="32" t="s">
        <v>57</v>
      </c>
      <c r="C38" s="22" t="s">
        <v>89</v>
      </c>
      <c r="D38" s="32" t="s">
        <v>58</v>
      </c>
      <c r="E38" s="31" t="s">
        <v>33</v>
      </c>
      <c r="F38" s="31">
        <f>G38+I38+I39+I40+J38+J39+J40+K38+K39+K40+L38+L39+L40</f>
        <v>37991</v>
      </c>
      <c r="G38" s="31">
        <v>491</v>
      </c>
      <c r="H38" s="6" t="s">
        <v>11</v>
      </c>
      <c r="I38" s="5">
        <v>37500</v>
      </c>
      <c r="J38" s="5"/>
      <c r="K38" s="5"/>
      <c r="L38" s="5"/>
    </row>
    <row r="39" spans="1:12" ht="30.75" customHeight="1">
      <c r="A39" s="31"/>
      <c r="B39" s="32"/>
      <c r="C39" s="35"/>
      <c r="D39" s="32"/>
      <c r="E39" s="31"/>
      <c r="F39" s="31"/>
      <c r="G39" s="31"/>
      <c r="H39" s="6" t="s">
        <v>14</v>
      </c>
      <c r="I39" s="5">
        <v>0</v>
      </c>
      <c r="J39" s="5"/>
      <c r="K39" s="5"/>
      <c r="L39" s="5"/>
    </row>
    <row r="40" spans="1:12" ht="38.25" customHeight="1" hidden="1">
      <c r="A40" s="31"/>
      <c r="B40" s="32"/>
      <c r="C40" s="36"/>
      <c r="D40" s="32"/>
      <c r="E40" s="31"/>
      <c r="F40" s="31"/>
      <c r="G40" s="31"/>
      <c r="H40" s="6" t="s">
        <v>34</v>
      </c>
      <c r="I40" s="5">
        <v>0</v>
      </c>
      <c r="J40" s="5"/>
      <c r="K40" s="5"/>
      <c r="L40" s="5"/>
    </row>
    <row r="41" spans="1:12" ht="12.75">
      <c r="A41" s="31" t="s">
        <v>47</v>
      </c>
      <c r="B41" s="32" t="s">
        <v>60</v>
      </c>
      <c r="C41" s="22" t="s">
        <v>89</v>
      </c>
      <c r="D41" s="32" t="s">
        <v>61</v>
      </c>
      <c r="E41" s="31" t="s">
        <v>74</v>
      </c>
      <c r="F41" s="31">
        <f>G41+I41+I42+J41+J42+K41+K42+L41+L42</f>
        <v>28750</v>
      </c>
      <c r="G41" s="31">
        <v>0</v>
      </c>
      <c r="H41" s="6" t="s">
        <v>11</v>
      </c>
      <c r="I41" s="5">
        <v>15000</v>
      </c>
      <c r="J41" s="5">
        <v>13750</v>
      </c>
      <c r="K41" s="5"/>
      <c r="L41" s="5"/>
    </row>
    <row r="42" spans="1:12" ht="29.25" customHeight="1">
      <c r="A42" s="31"/>
      <c r="B42" s="32"/>
      <c r="C42" s="36"/>
      <c r="D42" s="32"/>
      <c r="E42" s="31"/>
      <c r="F42" s="31"/>
      <c r="G42" s="31"/>
      <c r="H42" s="6" t="s">
        <v>34</v>
      </c>
      <c r="I42" s="5"/>
      <c r="J42" s="5">
        <v>0</v>
      </c>
      <c r="K42" s="5"/>
      <c r="L42" s="5"/>
    </row>
    <row r="43" spans="1:12" ht="12.75">
      <c r="A43" s="31" t="s">
        <v>48</v>
      </c>
      <c r="B43" s="32" t="s">
        <v>64</v>
      </c>
      <c r="C43" s="22" t="s">
        <v>89</v>
      </c>
      <c r="D43" s="32" t="s">
        <v>65</v>
      </c>
      <c r="E43" s="31" t="s">
        <v>115</v>
      </c>
      <c r="F43" s="31">
        <f>G43+I43+I44+I45+J43+J44+J45+K43+K44+K45+L43+L44+L45</f>
        <v>2050926</v>
      </c>
      <c r="G43" s="31">
        <f>3402+27524</f>
        <v>30926</v>
      </c>
      <c r="H43" s="6" t="s">
        <v>11</v>
      </c>
      <c r="I43" s="5">
        <v>20000</v>
      </c>
      <c r="J43" s="5">
        <v>500000</v>
      </c>
      <c r="K43" s="5"/>
      <c r="L43" s="5"/>
    </row>
    <row r="44" spans="1:12" ht="28.5" customHeight="1">
      <c r="A44" s="31"/>
      <c r="B44" s="32"/>
      <c r="C44" s="35"/>
      <c r="D44" s="32"/>
      <c r="E44" s="31"/>
      <c r="F44" s="31"/>
      <c r="G44" s="31"/>
      <c r="H44" s="6" t="s">
        <v>14</v>
      </c>
      <c r="I44" s="5">
        <v>0</v>
      </c>
      <c r="J44" s="5"/>
      <c r="K44" s="5"/>
      <c r="L44" s="5"/>
    </row>
    <row r="45" spans="1:12" ht="36" customHeight="1">
      <c r="A45" s="31"/>
      <c r="B45" s="32"/>
      <c r="C45" s="36"/>
      <c r="D45" s="32"/>
      <c r="E45" s="31"/>
      <c r="F45" s="31"/>
      <c r="G45" s="31"/>
      <c r="H45" s="6" t="s">
        <v>34</v>
      </c>
      <c r="I45" s="5">
        <v>0</v>
      </c>
      <c r="J45" s="5">
        <v>1500000</v>
      </c>
      <c r="K45" s="5"/>
      <c r="L45" s="5"/>
    </row>
    <row r="46" spans="1:12" ht="12.75">
      <c r="A46" s="14" t="s">
        <v>51</v>
      </c>
      <c r="B46" s="22" t="s">
        <v>67</v>
      </c>
      <c r="C46" s="22" t="s">
        <v>98</v>
      </c>
      <c r="D46" s="22" t="s">
        <v>68</v>
      </c>
      <c r="E46" s="14" t="s">
        <v>20</v>
      </c>
      <c r="F46" s="14">
        <f>G46+I46+J46+K46+L46+I47+J47+K47+L47</f>
        <v>297774</v>
      </c>
      <c r="G46" s="14">
        <v>42774</v>
      </c>
      <c r="H46" s="6" t="s">
        <v>11</v>
      </c>
      <c r="I46" s="5">
        <v>5000</v>
      </c>
      <c r="J46" s="5">
        <v>62500</v>
      </c>
      <c r="K46" s="5"/>
      <c r="L46" s="5"/>
    </row>
    <row r="47" spans="1:12" ht="25.5">
      <c r="A47" s="15"/>
      <c r="B47" s="23"/>
      <c r="C47" s="36"/>
      <c r="D47" s="23"/>
      <c r="E47" s="15"/>
      <c r="F47" s="15"/>
      <c r="G47" s="15"/>
      <c r="H47" s="6" t="s">
        <v>34</v>
      </c>
      <c r="I47" s="5"/>
      <c r="J47" s="5">
        <v>187500</v>
      </c>
      <c r="K47" s="5"/>
      <c r="L47" s="5"/>
    </row>
    <row r="48" spans="1:12" ht="21" customHeight="1">
      <c r="A48" s="31" t="s">
        <v>53</v>
      </c>
      <c r="B48" s="32" t="s">
        <v>110</v>
      </c>
      <c r="C48" s="22" t="s">
        <v>97</v>
      </c>
      <c r="D48" s="32" t="s">
        <v>69</v>
      </c>
      <c r="E48" s="31" t="s">
        <v>50</v>
      </c>
      <c r="F48" s="31">
        <f>G48+I48+I49+J48+J49</f>
        <v>655655</v>
      </c>
      <c r="G48" s="31">
        <f>14236+49882</f>
        <v>64118</v>
      </c>
      <c r="H48" s="6" t="s">
        <v>11</v>
      </c>
      <c r="I48" s="5">
        <v>448000</v>
      </c>
      <c r="J48" s="5"/>
      <c r="K48" s="5"/>
      <c r="L48" s="5"/>
    </row>
    <row r="49" spans="1:12" ht="30.75" customHeight="1">
      <c r="A49" s="31"/>
      <c r="B49" s="32"/>
      <c r="C49" s="23"/>
      <c r="D49" s="32"/>
      <c r="E49" s="31"/>
      <c r="F49" s="31"/>
      <c r="G49" s="31"/>
      <c r="H49" s="6" t="s">
        <v>14</v>
      </c>
      <c r="I49" s="5">
        <v>143537</v>
      </c>
      <c r="J49" s="5"/>
      <c r="K49" s="5"/>
      <c r="L49" s="5"/>
    </row>
    <row r="50" spans="1:12" ht="39" customHeight="1">
      <c r="A50" s="5" t="s">
        <v>56</v>
      </c>
      <c r="B50" s="6" t="s">
        <v>70</v>
      </c>
      <c r="C50" s="6" t="s">
        <v>89</v>
      </c>
      <c r="D50" s="6" t="s">
        <v>71</v>
      </c>
      <c r="E50" s="5" t="s">
        <v>104</v>
      </c>
      <c r="F50" s="5">
        <f>G50+I50+J50+K50+L50</f>
        <v>135451</v>
      </c>
      <c r="G50" s="5">
        <v>451</v>
      </c>
      <c r="H50" s="6" t="s">
        <v>11</v>
      </c>
      <c r="I50" s="5">
        <v>20000</v>
      </c>
      <c r="J50" s="5">
        <v>115000</v>
      </c>
      <c r="K50" s="5"/>
      <c r="L50" s="5"/>
    </row>
    <row r="51" spans="1:12" ht="12.75">
      <c r="A51" s="31" t="s">
        <v>59</v>
      </c>
      <c r="B51" s="32" t="s">
        <v>72</v>
      </c>
      <c r="C51" s="32" t="s">
        <v>89</v>
      </c>
      <c r="D51" s="32" t="s">
        <v>73</v>
      </c>
      <c r="E51" s="31" t="s">
        <v>74</v>
      </c>
      <c r="F51" s="31">
        <f>G51+I51+I52+J51+J52+K51+K52+L51+L52</f>
        <v>28750</v>
      </c>
      <c r="G51" s="31">
        <v>0</v>
      </c>
      <c r="H51" s="6" t="s">
        <v>11</v>
      </c>
      <c r="I51" s="5">
        <v>15000</v>
      </c>
      <c r="J51" s="5">
        <v>13750</v>
      </c>
      <c r="K51" s="5"/>
      <c r="L51" s="5"/>
    </row>
    <row r="52" spans="1:12" ht="23.25" customHeight="1">
      <c r="A52" s="31"/>
      <c r="B52" s="32"/>
      <c r="C52" s="37"/>
      <c r="D52" s="32"/>
      <c r="E52" s="31"/>
      <c r="F52" s="31"/>
      <c r="G52" s="31"/>
      <c r="H52" s="6" t="s">
        <v>34</v>
      </c>
      <c r="I52" s="5"/>
      <c r="J52" s="5">
        <v>0</v>
      </c>
      <c r="K52" s="5"/>
      <c r="L52" s="5"/>
    </row>
    <row r="53" spans="1:12" ht="12.75">
      <c r="A53" s="31" t="s">
        <v>62</v>
      </c>
      <c r="B53" s="32" t="s">
        <v>102</v>
      </c>
      <c r="C53" s="33" t="s">
        <v>99</v>
      </c>
      <c r="D53" s="32" t="s">
        <v>73</v>
      </c>
      <c r="E53" s="31" t="s">
        <v>74</v>
      </c>
      <c r="F53" s="31">
        <f>G53+I53+I54+I55+J53+J54+J55+K53+K54+K55+L53+L54+L55</f>
        <v>93400</v>
      </c>
      <c r="G53" s="31">
        <v>0</v>
      </c>
      <c r="H53" s="6" t="s">
        <v>11</v>
      </c>
      <c r="I53" s="5">
        <v>34000</v>
      </c>
      <c r="J53" s="5">
        <v>59400</v>
      </c>
      <c r="K53" s="5"/>
      <c r="L53" s="5"/>
    </row>
    <row r="54" spans="1:12" ht="24.75" customHeight="1">
      <c r="A54" s="31"/>
      <c r="B54" s="32"/>
      <c r="C54" s="35"/>
      <c r="D54" s="32"/>
      <c r="E54" s="31"/>
      <c r="F54" s="31"/>
      <c r="G54" s="31"/>
      <c r="H54" s="6" t="s">
        <v>75</v>
      </c>
      <c r="I54" s="5"/>
      <c r="J54" s="5">
        <v>0</v>
      </c>
      <c r="K54" s="5"/>
      <c r="L54" s="5"/>
    </row>
    <row r="55" spans="1:12" ht="34.5" customHeight="1" hidden="1">
      <c r="A55" s="31"/>
      <c r="B55" s="32"/>
      <c r="C55" s="36"/>
      <c r="D55" s="32"/>
      <c r="E55" s="31"/>
      <c r="F55" s="31"/>
      <c r="G55" s="31"/>
      <c r="H55" s="6" t="s">
        <v>76</v>
      </c>
      <c r="I55" s="5"/>
      <c r="J55" s="5">
        <v>0</v>
      </c>
      <c r="K55" s="5"/>
      <c r="L55" s="5"/>
    </row>
    <row r="56" spans="1:12" ht="12.75">
      <c r="A56" s="31" t="s">
        <v>63</v>
      </c>
      <c r="B56" s="32" t="s">
        <v>77</v>
      </c>
      <c r="C56" s="22" t="s">
        <v>89</v>
      </c>
      <c r="D56" s="32" t="s">
        <v>73</v>
      </c>
      <c r="E56" s="31" t="s">
        <v>74</v>
      </c>
      <c r="F56" s="31">
        <f>G56+I56+I57+I58+J56+J57+J58+K56+K57+K58+L56+L57+L58</f>
        <v>70000</v>
      </c>
      <c r="G56" s="31">
        <v>0</v>
      </c>
      <c r="H56" s="6" t="s">
        <v>11</v>
      </c>
      <c r="I56" s="5">
        <v>25000</v>
      </c>
      <c r="J56" s="5">
        <v>45000</v>
      </c>
      <c r="K56" s="5"/>
      <c r="L56" s="5"/>
    </row>
    <row r="57" spans="1:12" ht="25.5" customHeight="1">
      <c r="A57" s="31"/>
      <c r="B57" s="32"/>
      <c r="C57" s="35"/>
      <c r="D57" s="32"/>
      <c r="E57" s="31"/>
      <c r="F57" s="31"/>
      <c r="G57" s="31"/>
      <c r="H57" s="6" t="s">
        <v>14</v>
      </c>
      <c r="I57" s="5"/>
      <c r="J57" s="5">
        <v>0</v>
      </c>
      <c r="K57" s="5"/>
      <c r="L57" s="5"/>
    </row>
    <row r="58" spans="1:12" ht="29.25" customHeight="1" hidden="1">
      <c r="A58" s="31"/>
      <c r="B58" s="32"/>
      <c r="C58" s="36"/>
      <c r="D58" s="32"/>
      <c r="E58" s="31"/>
      <c r="F58" s="31"/>
      <c r="G58" s="31"/>
      <c r="H58" s="6" t="s">
        <v>34</v>
      </c>
      <c r="I58" s="5"/>
      <c r="J58" s="5">
        <v>0</v>
      </c>
      <c r="K58" s="5"/>
      <c r="L58" s="5"/>
    </row>
    <row r="59" spans="1:12" ht="25.5">
      <c r="A59" s="5" t="s">
        <v>66</v>
      </c>
      <c r="B59" s="7" t="s">
        <v>78</v>
      </c>
      <c r="C59" s="11" t="s">
        <v>101</v>
      </c>
      <c r="D59" s="7" t="s">
        <v>79</v>
      </c>
      <c r="E59" s="5" t="s">
        <v>50</v>
      </c>
      <c r="F59" s="5">
        <f>G59+I59+J59+K59+L59</f>
        <v>80610</v>
      </c>
      <c r="G59" s="5">
        <v>610</v>
      </c>
      <c r="H59" s="6" t="s">
        <v>11</v>
      </c>
      <c r="I59" s="5">
        <f>140000-60000</f>
        <v>80000</v>
      </c>
      <c r="J59" s="5"/>
      <c r="K59" s="5"/>
      <c r="L59" s="5"/>
    </row>
    <row r="60" spans="1:12" ht="12.75">
      <c r="A60" s="14" t="s">
        <v>116</v>
      </c>
      <c r="B60" s="20" t="s">
        <v>118</v>
      </c>
      <c r="C60" s="20" t="s">
        <v>100</v>
      </c>
      <c r="D60" s="22" t="s">
        <v>68</v>
      </c>
      <c r="E60" s="14" t="s">
        <v>104</v>
      </c>
      <c r="F60" s="14">
        <f>G60+I60+J60+J61+K60+L60+I61+K61+L61</f>
        <v>1261666</v>
      </c>
      <c r="G60" s="14">
        <v>21666</v>
      </c>
      <c r="H60" s="6" t="s">
        <v>11</v>
      </c>
      <c r="I60" s="5">
        <v>40000</v>
      </c>
      <c r="J60" s="5">
        <v>300000</v>
      </c>
      <c r="K60" s="5"/>
      <c r="L60" s="5"/>
    </row>
    <row r="61" spans="1:12" ht="25.5">
      <c r="A61" s="15"/>
      <c r="B61" s="21"/>
      <c r="C61" s="21"/>
      <c r="D61" s="36"/>
      <c r="E61" s="15"/>
      <c r="F61" s="15"/>
      <c r="G61" s="15"/>
      <c r="H61" s="6" t="s">
        <v>34</v>
      </c>
      <c r="I61" s="5"/>
      <c r="J61" s="5">
        <v>900000</v>
      </c>
      <c r="K61" s="5"/>
      <c r="L61" s="5"/>
    </row>
    <row r="62" spans="1:12" ht="12.75">
      <c r="A62" s="14">
        <v>24</v>
      </c>
      <c r="B62" s="20" t="s">
        <v>119</v>
      </c>
      <c r="C62" s="20" t="s">
        <v>100</v>
      </c>
      <c r="D62" s="22" t="s">
        <v>68</v>
      </c>
      <c r="E62" s="14" t="s">
        <v>104</v>
      </c>
      <c r="F62" s="14">
        <f>G62+I62+J62+K62+L62+I63+J63+K63+L63</f>
        <v>1030262</v>
      </c>
      <c r="G62" s="14">
        <v>10262</v>
      </c>
      <c r="H62" s="6" t="s">
        <v>11</v>
      </c>
      <c r="I62" s="5">
        <v>20000</v>
      </c>
      <c r="J62" s="5">
        <v>250000</v>
      </c>
      <c r="K62" s="5"/>
      <c r="L62" s="5"/>
    </row>
    <row r="63" spans="1:12" ht="25.5">
      <c r="A63" s="15"/>
      <c r="B63" s="21"/>
      <c r="C63" s="21"/>
      <c r="D63" s="36"/>
      <c r="E63" s="15"/>
      <c r="F63" s="15"/>
      <c r="G63" s="15"/>
      <c r="H63" s="6" t="s">
        <v>34</v>
      </c>
      <c r="I63" s="5"/>
      <c r="J63" s="5">
        <v>750000</v>
      </c>
      <c r="K63" s="5"/>
      <c r="L63" s="5"/>
    </row>
    <row r="64" spans="1:12" ht="12.75" customHeight="1">
      <c r="A64" s="14" t="s">
        <v>117</v>
      </c>
      <c r="B64" s="20" t="s">
        <v>120</v>
      </c>
      <c r="C64" s="20" t="s">
        <v>100</v>
      </c>
      <c r="D64" s="22" t="s">
        <v>68</v>
      </c>
      <c r="E64" s="14" t="s">
        <v>104</v>
      </c>
      <c r="F64" s="14">
        <f>G64+I64+J64+K64+L64+I65+J65+K65+L65</f>
        <v>1034588</v>
      </c>
      <c r="G64" s="14">
        <v>34588</v>
      </c>
      <c r="H64" s="6" t="s">
        <v>11</v>
      </c>
      <c r="I64" s="5">
        <v>430000</v>
      </c>
      <c r="J64" s="5">
        <v>400000</v>
      </c>
      <c r="K64" s="5"/>
      <c r="L64" s="5"/>
    </row>
    <row r="65" spans="1:12" ht="30.75" customHeight="1">
      <c r="A65" s="38"/>
      <c r="B65" s="39"/>
      <c r="C65" s="21"/>
      <c r="D65" s="23"/>
      <c r="E65" s="15"/>
      <c r="F65" s="15"/>
      <c r="G65" s="15"/>
      <c r="H65" s="6" t="s">
        <v>121</v>
      </c>
      <c r="I65" s="5">
        <v>70000</v>
      </c>
      <c r="J65" s="5">
        <v>100000</v>
      </c>
      <c r="K65" s="5"/>
      <c r="L65" s="5"/>
    </row>
    <row r="66" spans="1:12" ht="30.75" customHeight="1">
      <c r="A66" s="16" t="s">
        <v>122</v>
      </c>
      <c r="B66" s="18" t="s">
        <v>123</v>
      </c>
      <c r="C66" s="20" t="s">
        <v>124</v>
      </c>
      <c r="D66" s="22" t="s">
        <v>126</v>
      </c>
      <c r="E66" s="14" t="s">
        <v>104</v>
      </c>
      <c r="F66" s="14">
        <f>G66+I66+J66+K66+L66+I67+J67+K67+L67</f>
        <v>472936</v>
      </c>
      <c r="G66" s="14">
        <v>12936</v>
      </c>
      <c r="H66" s="6" t="s">
        <v>11</v>
      </c>
      <c r="I66" s="5">
        <v>10000</v>
      </c>
      <c r="J66" s="5">
        <v>112500</v>
      </c>
      <c r="K66" s="5"/>
      <c r="L66" s="5"/>
    </row>
    <row r="67" spans="1:12" ht="23.25" customHeight="1">
      <c r="A67" s="17"/>
      <c r="B67" s="19"/>
      <c r="C67" s="21"/>
      <c r="D67" s="23"/>
      <c r="E67" s="15"/>
      <c r="F67" s="15"/>
      <c r="G67" s="15"/>
      <c r="H67" s="6" t="s">
        <v>34</v>
      </c>
      <c r="I67" s="5"/>
      <c r="J67" s="5">
        <v>337500</v>
      </c>
      <c r="K67" s="5"/>
      <c r="L67" s="5"/>
    </row>
    <row r="68" spans="1:12" ht="12.75">
      <c r="A68" s="31" t="s">
        <v>80</v>
      </c>
      <c r="B68" s="31"/>
      <c r="C68" s="31"/>
      <c r="D68" s="31"/>
      <c r="E68" s="31"/>
      <c r="F68" s="5">
        <f>SUM(F7:F67)</f>
        <v>24537363</v>
      </c>
      <c r="G68" s="5">
        <f>SUM(G7:G67)</f>
        <v>1504550</v>
      </c>
      <c r="H68" s="5"/>
      <c r="I68" s="5">
        <f>SUM(I7:I67)</f>
        <v>4457037</v>
      </c>
      <c r="J68" s="5">
        <f>SUM(J7:J67)</f>
        <v>14356792</v>
      </c>
      <c r="K68" s="5">
        <f>SUM(K7:K67)</f>
        <v>3934492</v>
      </c>
      <c r="L68" s="5">
        <f>SUM(L7:L67)</f>
        <v>284492</v>
      </c>
    </row>
    <row r="69" spans="1:12" ht="12.75">
      <c r="A69" s="13" t="s">
        <v>81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1"/>
      <c r="B74" s="10" t="s">
        <v>83</v>
      </c>
      <c r="C74" s="10"/>
      <c r="D74" s="10">
        <v>2008</v>
      </c>
      <c r="E74" s="10">
        <v>2009</v>
      </c>
      <c r="F74" s="10">
        <v>2010</v>
      </c>
      <c r="G74" s="10" t="s">
        <v>103</v>
      </c>
      <c r="H74" s="1"/>
      <c r="I74" s="1"/>
      <c r="J74" s="1"/>
      <c r="K74" s="1"/>
      <c r="L74" s="1"/>
    </row>
    <row r="75" spans="1:12" ht="12.75">
      <c r="A75" s="1"/>
      <c r="B75" s="8" t="s">
        <v>11</v>
      </c>
      <c r="C75" s="8"/>
      <c r="D75" s="8">
        <f>I7+I9+I12+I14+I18+I21+I24+I27+I29+I30+I33+I36+I38+I41+I43+I46+I48+I50+I51+I53+I56+I59+I60+I62+I64+I66</f>
        <v>3569722</v>
      </c>
      <c r="E75" s="8">
        <f>J7+J9+J12+J14+J18+J21+J24+J27+J29+J30+J33+J36+J38+J41+J43+J46+J48+J50+J51+J53+J56+J59+J60+J62+J64+J66</f>
        <v>5206042</v>
      </c>
      <c r="F75" s="8">
        <f>K7+K9+K12+K14+K18+K21+K24+K27+K29+K30+K33+K36+K38+K41+K43+K46+K48+K50+K51+K53+K56+K59+K60+K62+K64+K66</f>
        <v>2242492</v>
      </c>
      <c r="G75" s="8">
        <f>L7+L9+L12+L14+L18+L21+L24+L27+L29+L30+L33+L36+L38+L41+L43+L46+L48+L50+L51+L53+L56+L59+L60+L62+L64+L66</f>
        <v>284492</v>
      </c>
      <c r="H75" s="1"/>
      <c r="I75" s="1"/>
      <c r="J75" s="1"/>
      <c r="K75" s="1"/>
      <c r="L75" s="1"/>
    </row>
    <row r="76" spans="1:12" ht="12.75">
      <c r="A76" s="1"/>
      <c r="B76" s="8" t="s">
        <v>108</v>
      </c>
      <c r="C76" s="8"/>
      <c r="D76" s="8">
        <f>I8+I11+I17+I20+I23+I26+I31+I40+I42+I45+I52+I55+I58+I61+I63+I34+I47+I67</f>
        <v>0</v>
      </c>
      <c r="E76" s="8">
        <f>J8+J11+J17+J20+J23+J26+J31+J40+J42+J45+J52+J55+J58+J61+J63+J34+J47+J67</f>
        <v>9050750</v>
      </c>
      <c r="F76" s="8">
        <f>K8+K11+K17+K20+K23+K26+K31+K40+K42+K45+K52+K55+K58+K61+K63+K34+K47+K67</f>
        <v>1692000</v>
      </c>
      <c r="G76" s="8">
        <f>L8+L11+L17+L20+L23+L26+L31+L40+L42+L45+L52+L55+L58+L61+L63+L34+L47+L67</f>
        <v>0</v>
      </c>
      <c r="H76" s="1"/>
      <c r="I76" s="1"/>
      <c r="J76" s="1"/>
      <c r="K76" s="1"/>
      <c r="L76" s="1"/>
    </row>
    <row r="77" spans="1:12" ht="12.75">
      <c r="A77" s="1"/>
      <c r="B77" s="8" t="s">
        <v>82</v>
      </c>
      <c r="C77" s="8"/>
      <c r="D77" s="8">
        <f>I10+I15+I19+I22+I25+I28+I34+I37+I39+I44+I49+I54+I57+I16+I35+I65</f>
        <v>887315</v>
      </c>
      <c r="E77" s="8">
        <f>J10+J15+J19+J22+J25+J28+J34+J37+J39+J44+J49+J54+J57+J16+J35+J65</f>
        <v>100000</v>
      </c>
      <c r="F77" s="8">
        <f>K10+K15+K19+K22+K25+K28+K34+K37+K39+K44+K49+K54+K57+K16+K35+K65</f>
        <v>0</v>
      </c>
      <c r="G77" s="8">
        <f>L10+L15+L19+L22+L25+L28+L34+L37+L39+L44+L49+L54+L57+L16+L35+L65</f>
        <v>0</v>
      </c>
      <c r="H77" s="1"/>
      <c r="I77" s="1"/>
      <c r="J77" s="1"/>
      <c r="K77" s="1"/>
      <c r="L77" s="1"/>
    </row>
    <row r="78" spans="1:12" ht="12.75">
      <c r="A78" s="1"/>
      <c r="B78" s="9" t="s">
        <v>85</v>
      </c>
      <c r="C78" s="9"/>
      <c r="D78" s="8">
        <f>SUM(D75:D77)</f>
        <v>4457037</v>
      </c>
      <c r="E78" s="8">
        <f>SUM(E75:E77)</f>
        <v>14356792</v>
      </c>
      <c r="F78" s="8">
        <f>SUM(F75:F77)</f>
        <v>3934492</v>
      </c>
      <c r="G78" s="8">
        <f>SUM(G75:G77)</f>
        <v>284492</v>
      </c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40" t="s">
        <v>131</v>
      </c>
      <c r="J81" s="40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40" t="s">
        <v>130</v>
      </c>
      <c r="J82" s="40"/>
      <c r="K82" s="1"/>
      <c r="L82" s="1"/>
    </row>
    <row r="83" spans="1:12" ht="12.75">
      <c r="A83" s="1"/>
      <c r="B83" s="1"/>
      <c r="C83" s="1"/>
      <c r="D83" s="1"/>
      <c r="E83" s="1"/>
      <c r="F83" s="1"/>
      <c r="G83" s="1" t="s">
        <v>84</v>
      </c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 t="s">
        <v>84</v>
      </c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 t="s">
        <v>84</v>
      </c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 t="s">
        <v>84</v>
      </c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</sheetData>
  <mergeCells count="181">
    <mergeCell ref="F64:F65"/>
    <mergeCell ref="G64:G65"/>
    <mergeCell ref="E64:E65"/>
    <mergeCell ref="D64:D65"/>
    <mergeCell ref="A64:A65"/>
    <mergeCell ref="B64:B65"/>
    <mergeCell ref="E62:E63"/>
    <mergeCell ref="B62:B63"/>
    <mergeCell ref="A62:A63"/>
    <mergeCell ref="F62:F63"/>
    <mergeCell ref="G62:G63"/>
    <mergeCell ref="C62:C63"/>
    <mergeCell ref="D62:D63"/>
    <mergeCell ref="A46:A47"/>
    <mergeCell ref="B46:B47"/>
    <mergeCell ref="C46:C47"/>
    <mergeCell ref="D46:D47"/>
    <mergeCell ref="F60:F61"/>
    <mergeCell ref="L31:L32"/>
    <mergeCell ref="H31:H32"/>
    <mergeCell ref="I31:I32"/>
    <mergeCell ref="J31:J32"/>
    <mergeCell ref="K31:K32"/>
    <mergeCell ref="F53:F55"/>
    <mergeCell ref="G53:G55"/>
    <mergeCell ref="F43:F45"/>
    <mergeCell ref="G60:G61"/>
    <mergeCell ref="E7:E8"/>
    <mergeCell ref="F7:F8"/>
    <mergeCell ref="G7:G8"/>
    <mergeCell ref="A7:A8"/>
    <mergeCell ref="B7:B8"/>
    <mergeCell ref="C7:C8"/>
    <mergeCell ref="D7:D8"/>
    <mergeCell ref="C30:C32"/>
    <mergeCell ref="C33:C35"/>
    <mergeCell ref="C41:C42"/>
    <mergeCell ref="C43:C45"/>
    <mergeCell ref="A21:A23"/>
    <mergeCell ref="C21:C23"/>
    <mergeCell ref="C24:C26"/>
    <mergeCell ref="C27:C28"/>
    <mergeCell ref="C14:C17"/>
    <mergeCell ref="E21:E23"/>
    <mergeCell ref="D21:D23"/>
    <mergeCell ref="B21:B23"/>
    <mergeCell ref="F56:F58"/>
    <mergeCell ref="G56:G58"/>
    <mergeCell ref="C56:C58"/>
    <mergeCell ref="A56:A58"/>
    <mergeCell ref="B56:B58"/>
    <mergeCell ref="D56:D58"/>
    <mergeCell ref="E56:E58"/>
    <mergeCell ref="C53:C55"/>
    <mergeCell ref="A53:A55"/>
    <mergeCell ref="B53:B55"/>
    <mergeCell ref="A68:E68"/>
    <mergeCell ref="A60:A61"/>
    <mergeCell ref="B60:B61"/>
    <mergeCell ref="E60:E61"/>
    <mergeCell ref="C60:C61"/>
    <mergeCell ref="D60:D61"/>
    <mergeCell ref="C64:C65"/>
    <mergeCell ref="D53:D55"/>
    <mergeCell ref="E53:E55"/>
    <mergeCell ref="A48:A49"/>
    <mergeCell ref="B48:B49"/>
    <mergeCell ref="D48:D49"/>
    <mergeCell ref="E48:E49"/>
    <mergeCell ref="C48:C49"/>
    <mergeCell ref="A51:A52"/>
    <mergeCell ref="B51:B52"/>
    <mergeCell ref="C51:C52"/>
    <mergeCell ref="G43:G45"/>
    <mergeCell ref="D51:D52"/>
    <mergeCell ref="E51:E52"/>
    <mergeCell ref="F48:F49"/>
    <mergeCell ref="G48:G49"/>
    <mergeCell ref="F51:F52"/>
    <mergeCell ref="G51:G52"/>
    <mergeCell ref="E46:E47"/>
    <mergeCell ref="F46:F47"/>
    <mergeCell ref="G46:G47"/>
    <mergeCell ref="A43:A45"/>
    <mergeCell ref="B43:B45"/>
    <mergeCell ref="D43:D45"/>
    <mergeCell ref="E43:E45"/>
    <mergeCell ref="F41:F42"/>
    <mergeCell ref="G41:G42"/>
    <mergeCell ref="A38:A40"/>
    <mergeCell ref="B38:B40"/>
    <mergeCell ref="A41:A42"/>
    <mergeCell ref="B41:B42"/>
    <mergeCell ref="D41:D42"/>
    <mergeCell ref="E41:E42"/>
    <mergeCell ref="D38:D40"/>
    <mergeCell ref="E38:E40"/>
    <mergeCell ref="F33:F35"/>
    <mergeCell ref="G33:G35"/>
    <mergeCell ref="F36:F37"/>
    <mergeCell ref="G36:G37"/>
    <mergeCell ref="F38:F40"/>
    <mergeCell ref="G38:G40"/>
    <mergeCell ref="A36:A37"/>
    <mergeCell ref="B36:B37"/>
    <mergeCell ref="D36:D37"/>
    <mergeCell ref="E36:E37"/>
    <mergeCell ref="C38:C40"/>
    <mergeCell ref="C36:C37"/>
    <mergeCell ref="F30:F32"/>
    <mergeCell ref="G30:G32"/>
    <mergeCell ref="A33:A35"/>
    <mergeCell ref="B33:B35"/>
    <mergeCell ref="D33:D35"/>
    <mergeCell ref="E33:E35"/>
    <mergeCell ref="A30:A32"/>
    <mergeCell ref="B30:B32"/>
    <mergeCell ref="D30:D32"/>
    <mergeCell ref="E30:E32"/>
    <mergeCell ref="F27:F28"/>
    <mergeCell ref="G27:G28"/>
    <mergeCell ref="A24:A26"/>
    <mergeCell ref="B24:B26"/>
    <mergeCell ref="A27:A28"/>
    <mergeCell ref="B27:B28"/>
    <mergeCell ref="D27:D28"/>
    <mergeCell ref="E27:E28"/>
    <mergeCell ref="D24:D26"/>
    <mergeCell ref="E24:E26"/>
    <mergeCell ref="F18:F20"/>
    <mergeCell ref="G18:G20"/>
    <mergeCell ref="F24:F26"/>
    <mergeCell ref="G24:G26"/>
    <mergeCell ref="G21:G23"/>
    <mergeCell ref="F21:F23"/>
    <mergeCell ref="A18:A20"/>
    <mergeCell ref="B18:B20"/>
    <mergeCell ref="D18:D20"/>
    <mergeCell ref="E18:E20"/>
    <mergeCell ref="C18:C20"/>
    <mergeCell ref="J12:J13"/>
    <mergeCell ref="K12:K13"/>
    <mergeCell ref="L12:L13"/>
    <mergeCell ref="A14:A17"/>
    <mergeCell ref="B14:B17"/>
    <mergeCell ref="D14:D17"/>
    <mergeCell ref="E14:E17"/>
    <mergeCell ref="F14:F17"/>
    <mergeCell ref="G14:G17"/>
    <mergeCell ref="F12:F13"/>
    <mergeCell ref="I12:I13"/>
    <mergeCell ref="A12:A13"/>
    <mergeCell ref="B12:B13"/>
    <mergeCell ref="D12:D13"/>
    <mergeCell ref="E12:E13"/>
    <mergeCell ref="F9:F11"/>
    <mergeCell ref="G9:G11"/>
    <mergeCell ref="G12:G13"/>
    <mergeCell ref="H12:H13"/>
    <mergeCell ref="A9:A11"/>
    <mergeCell ref="B9:B11"/>
    <mergeCell ref="D9:D11"/>
    <mergeCell ref="E9:E11"/>
    <mergeCell ref="C9:C11"/>
    <mergeCell ref="A4:L4"/>
    <mergeCell ref="F5:F6"/>
    <mergeCell ref="G5:G6"/>
    <mergeCell ref="H5:H6"/>
    <mergeCell ref="I5:L5"/>
    <mergeCell ref="A5:A6"/>
    <mergeCell ref="B5:B6"/>
    <mergeCell ref="D5:D6"/>
    <mergeCell ref="E5:E6"/>
    <mergeCell ref="C5:C6"/>
    <mergeCell ref="E66:E67"/>
    <mergeCell ref="F66:F67"/>
    <mergeCell ref="G66:G67"/>
    <mergeCell ref="A66:A67"/>
    <mergeCell ref="B66:B67"/>
    <mergeCell ref="C66:C67"/>
    <mergeCell ref="D66:D6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Jula Matelska</cp:lastModifiedBy>
  <cp:lastPrinted>2008-03-10T08:00:43Z</cp:lastPrinted>
  <dcterms:created xsi:type="dcterms:W3CDTF">1997-02-26T13:46:56Z</dcterms:created>
  <dcterms:modified xsi:type="dcterms:W3CDTF">2008-03-20T10:03:52Z</dcterms:modified>
  <cp:category/>
  <cp:version/>
  <cp:contentType/>
  <cp:contentStatus/>
</cp:coreProperties>
</file>