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<sst xmlns="http://schemas.openxmlformats.org/spreadsheetml/2006/main" count="253" uniqueCount="157">
  <si>
    <t>LIMIT WYDATKÓW NA WIELOLETNIE PROGRAMY INWESTYCYJNE</t>
  </si>
  <si>
    <t>Nazwa zadania</t>
  </si>
  <si>
    <t>Cel</t>
  </si>
  <si>
    <t>Okres realizacji</t>
  </si>
  <si>
    <t>Łączne nakłady finansowe</t>
  </si>
  <si>
    <t>Źródła finansowanie</t>
  </si>
  <si>
    <t>WYDATKI</t>
  </si>
  <si>
    <t>Lp.</t>
  </si>
  <si>
    <t>Lata następne</t>
  </si>
  <si>
    <t>1.</t>
  </si>
  <si>
    <t>Stworzenie warunków integracji mieszkańców</t>
  </si>
  <si>
    <t>środki własne</t>
  </si>
  <si>
    <t>fundusze Unii Europejskiej</t>
  </si>
  <si>
    <t>2.</t>
  </si>
  <si>
    <t>Zapewnienie właściwego odwodnienia pasa drogowego</t>
  </si>
  <si>
    <t>2005-2007</t>
  </si>
  <si>
    <t>środki z budżetu państwa</t>
  </si>
  <si>
    <t>3.</t>
  </si>
  <si>
    <t>Uporządkowanie gospodarki ściekowej w gminie Wołczyn</t>
  </si>
  <si>
    <t>4.</t>
  </si>
  <si>
    <t>Modernizacja oczyszczalni ścieków w Wołczynie</t>
  </si>
  <si>
    <t>Zapewnienie właściwej gospodarki ściekowej w gminie</t>
  </si>
  <si>
    <t>2005-2008</t>
  </si>
  <si>
    <t>5.</t>
  </si>
  <si>
    <t>6.</t>
  </si>
  <si>
    <t>Modernizacja systemu oświetlenia dróg na terenie gminy Wołczyn</t>
  </si>
  <si>
    <t>Uzyskanie właściwego rozkładu natężenia oświetlenia na terenie gminy oraz obniżenie opłat eksploatacyjnych</t>
  </si>
  <si>
    <t>2004-2012</t>
  </si>
  <si>
    <t>7.</t>
  </si>
  <si>
    <t>Rekultywacja miejskiego składowiska odpadów komunalnych</t>
  </si>
  <si>
    <t>Zapewnienie braku oddziaływania na środowisko terenów po zamknięciu składowiska</t>
  </si>
  <si>
    <t>2003-2010</t>
  </si>
  <si>
    <t>8.</t>
  </si>
  <si>
    <t>Uzbrojenie w sieci osiedle domów jednorodzinnych przy ul. Poznańskiej w Wołczynie</t>
  </si>
  <si>
    <t>Uzyskanie terenów inwestycyjnych</t>
  </si>
  <si>
    <t>2007-2008</t>
  </si>
  <si>
    <t>fundusze z Unii Europejskiej</t>
  </si>
  <si>
    <t>9.</t>
  </si>
  <si>
    <t>Budowa sieci kanalizacji sanitarnej w Ligocie Wołczyńskiej</t>
  </si>
  <si>
    <t>Uporządkowanie gospodarki ściekowej w miejscowości</t>
  </si>
  <si>
    <t>10.</t>
  </si>
  <si>
    <t>Przebudowa ul. Polnej w Wołczynie</t>
  </si>
  <si>
    <t>Poprawa warunków komunikacji w mieście</t>
  </si>
  <si>
    <t>11.</t>
  </si>
  <si>
    <t>Modernizacja drogi Krzywiczny-Świniary Wielkie</t>
  </si>
  <si>
    <t>Poprawa komunikacji i bezpieczeństwa ruchu w gminie</t>
  </si>
  <si>
    <t>2006-2007</t>
  </si>
  <si>
    <t>środki z FOGR</t>
  </si>
  <si>
    <t>12.</t>
  </si>
  <si>
    <t>Pozyskanie nowych miejsc do pochówku na cmentarzu</t>
  </si>
  <si>
    <t>13.</t>
  </si>
  <si>
    <t>14.</t>
  </si>
  <si>
    <t>15.</t>
  </si>
  <si>
    <t>Budowa zaplecza socjalnego  świetlicy wiejskiej w Skałągach</t>
  </si>
  <si>
    <t>2006-2008</t>
  </si>
  <si>
    <t>16.</t>
  </si>
  <si>
    <t>Przebudowa ul. Młyńskiej w Wąsicach</t>
  </si>
  <si>
    <t>Poprawa komunikacji i bezpieczeństwa ruchu</t>
  </si>
  <si>
    <t>17.</t>
  </si>
  <si>
    <t>Adaptacja budynku szkoły na lokale socjalne w Markotowie Dużym</t>
  </si>
  <si>
    <t>Uzyskanie dodatkowych lokali dla osób o niskich dochodach i eksmitowanych</t>
  </si>
  <si>
    <t>18.</t>
  </si>
  <si>
    <t>Odbudowa mostu na Stobrawie w  Markotowie Dużym</t>
  </si>
  <si>
    <t>Zapewnienie komunikacji , poprawa bezpieczeństwa</t>
  </si>
  <si>
    <t>19.</t>
  </si>
  <si>
    <t>Przebudowa ul.Harcerskiej w Wołczynie</t>
  </si>
  <si>
    <t>Poprawa warunków komunikacji mieszkańców</t>
  </si>
  <si>
    <t>20.</t>
  </si>
  <si>
    <t>Remont elewacji budynku Urzędu Miejskiego z wymianą stolarki otworowej</t>
  </si>
  <si>
    <t>Zmniejszenie kosztów utrzymania obiektu, poprawa walorów estetycznych</t>
  </si>
  <si>
    <t>21.</t>
  </si>
  <si>
    <t>Przebudowa ul. Ogrodowej z łącznikiem do ul.Byczńskiej w Wołczynie</t>
  </si>
  <si>
    <t>Poprawa komunikacji , zwiększenie miejsc parkingowych</t>
  </si>
  <si>
    <t>22.</t>
  </si>
  <si>
    <t>Zmniejszenie kosztów eksploatacji obiektu</t>
  </si>
  <si>
    <t>23.</t>
  </si>
  <si>
    <t>Budowa sieci wodociągowej Duczów Mały –Jedliska  Wąsice</t>
  </si>
  <si>
    <t>Zapewnienie dostawy wody do celów spożywczych</t>
  </si>
  <si>
    <t>24.</t>
  </si>
  <si>
    <t>Pozyskanie dodatkowych mieszkań</t>
  </si>
  <si>
    <t>25.</t>
  </si>
  <si>
    <t>Odbudowa mostu na Czarnej Wodzie w Duczowie Małym</t>
  </si>
  <si>
    <t>Zapewnienie możliwości komunikacji</t>
  </si>
  <si>
    <t>26.</t>
  </si>
  <si>
    <t>Przebudowa ul. Przyjaciół w Wołczynie</t>
  </si>
  <si>
    <t>Poprawa warunków komunikacji</t>
  </si>
  <si>
    <t>27.</t>
  </si>
  <si>
    <t>2008-2009</t>
  </si>
  <si>
    <t>środki  z budżetu  państwa</t>
  </si>
  <si>
    <t>fundusze z Unii  Europejskiej</t>
  </si>
  <si>
    <t>28.</t>
  </si>
  <si>
    <t>Przebudowa ul. Dzierżona w Wołczynie</t>
  </si>
  <si>
    <t>29.</t>
  </si>
  <si>
    <t>Przebudowa mostu na Stobrawie (Młynówka) w Wąsicach</t>
  </si>
  <si>
    <t>30.</t>
  </si>
  <si>
    <t>Budowa wodociągu w Świniarach Małych</t>
  </si>
  <si>
    <t>Budowa wodociągu do miejscowości Bruny –Kolonie Jędrzejowice i Chomącko</t>
  </si>
  <si>
    <t>Modernizacja ujęcia wody w Krzywiczynach</t>
  </si>
  <si>
    <t>Zagospodarowanie źródeł termalnych</t>
  </si>
  <si>
    <t>Wykorzystanie źródeł termalnych</t>
  </si>
  <si>
    <t>Adaptacja pomieszczeń gospodarczych w Urzędzie Miejskim na biura , w tym biuro obsługi interesanta</t>
  </si>
  <si>
    <t>Stworzenie dodatkowych pomieszczeń biurowych, poprawa obsługi interesanta</t>
  </si>
  <si>
    <t>RAZEM</t>
  </si>
  <si>
    <t>Jednostka realizująca zadania  :  Urząd Miejski w Wołczynie.</t>
  </si>
  <si>
    <t>Inne</t>
  </si>
  <si>
    <t>Rok</t>
  </si>
  <si>
    <t>`</t>
  </si>
  <si>
    <t>Razem</t>
  </si>
  <si>
    <t>e-urząd dla mieszkańca Opolszczyzny</t>
  </si>
  <si>
    <t>31.</t>
  </si>
  <si>
    <t>2004-2007</t>
  </si>
  <si>
    <t>Przewidywane wykonanie do końca 2006r.</t>
  </si>
  <si>
    <t>Budowa cmentarza komunalnego  w Wołczynie</t>
  </si>
  <si>
    <t>Adaptacja budynku szkoły w Wierzbicy Dolnej na cele mieszkalne</t>
  </si>
  <si>
    <t xml:space="preserve">Budowa sieci kanalizacji sanitarnej w Wierzbicy Górnej II etap i w Gierałcicach                       </t>
  </si>
  <si>
    <t>Klasyfikacja budżetowa                         (dział ,rozdział)</t>
  </si>
  <si>
    <t xml:space="preserve">Remont sieci kanalizacji deszczowej w ciągu drogi krajowej nr 42 w Wołczynie                              </t>
  </si>
  <si>
    <t>Dział -600                       Rozdział- 60016</t>
  </si>
  <si>
    <t>Dział -900                       Rozdział -90001</t>
  </si>
  <si>
    <t>Dział- 900                    Rozdział- 90015</t>
  </si>
  <si>
    <t>Dział- 900                    Rozdział- 90002</t>
  </si>
  <si>
    <t>Dział - 400                          Rozdział -40095</t>
  </si>
  <si>
    <t>Dział - 010                     Rozdział- 01010</t>
  </si>
  <si>
    <t>Dział- 710                Rozdział -71035</t>
  </si>
  <si>
    <t xml:space="preserve">Dział -921                       Rozdział - 92109       </t>
  </si>
  <si>
    <t>Dział 700                          Rozdział -70095</t>
  </si>
  <si>
    <t>Dział - 750                      Rozdział -75023</t>
  </si>
  <si>
    <t>Dział- 801                           Rozdział - 80101</t>
  </si>
  <si>
    <t>Dział -010                     Rozdział - 01010</t>
  </si>
  <si>
    <t>Dział-600                        Rozdział - 60016</t>
  </si>
  <si>
    <t>Dział- 010                     Rozdział- 01010</t>
  </si>
  <si>
    <t>Dział- 010                     Rozdział - 01010</t>
  </si>
  <si>
    <t>Dział - 900                     Rozdział- 90095</t>
  </si>
  <si>
    <t>Dział- 750                       Rozdział - 75023</t>
  </si>
  <si>
    <t>Dział -600                       Rozdział- 60095</t>
  </si>
  <si>
    <t>Podwyższenie standardów obsługi interesanta</t>
  </si>
  <si>
    <t>Przebudowa ul. Kołłątaja w Wołczynie</t>
  </si>
  <si>
    <t>lata następne</t>
  </si>
  <si>
    <t>Dział 750                          Rozdział -75095</t>
  </si>
  <si>
    <t>GFOŚiGW</t>
  </si>
  <si>
    <t>32.</t>
  </si>
  <si>
    <t>Przyłączenie budynków zasilanych z wodociagu "Radaczynski" w Brzezinkach do komunalnej sieci wodociagowej</t>
  </si>
  <si>
    <t>Dział-0 10                    Rozdział-0 1010</t>
  </si>
  <si>
    <t>srodki własne</t>
  </si>
  <si>
    <t>2007-2009</t>
  </si>
  <si>
    <t>1994-2009</t>
  </si>
  <si>
    <t>ANR</t>
  </si>
  <si>
    <t>Termomodernizacja budynku Szkoły Podst. w Komorznie</t>
  </si>
  <si>
    <t>2005-2010</t>
  </si>
  <si>
    <t>fundusze Unii Europejskiej/ MF EOG/NMF</t>
  </si>
  <si>
    <t>2003-2009</t>
  </si>
  <si>
    <t>Fundusze UE/ MF EOG/NFM</t>
  </si>
  <si>
    <t>załącznik nr 2</t>
  </si>
  <si>
    <t>do uchwały  Rady Miejskiej w Wołczynie nr X/49/2007</t>
  </si>
  <si>
    <t>z dnia 27.06.2007r.</t>
  </si>
  <si>
    <t>Waldemar Antkowiak</t>
  </si>
  <si>
    <t>Przewodniczący Rady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</si>
</sst>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justify" wrapText="1"/>
    </xf>
    <xf numFmtId="0" fontId="0" fillId="0" borderId="2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workbookViewId="0" topLeftCell="A73">
      <selection activeCell="J97" sqref="J97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13.125" style="0" customWidth="1"/>
    <col min="4" max="4" width="18.375" style="0" customWidth="1"/>
    <col min="5" max="5" width="9.25390625" style="0" customWidth="1"/>
    <col min="6" max="6" width="8.625" style="0" customWidth="1"/>
    <col min="7" max="7" width="11.625" style="0" customWidth="1"/>
    <col min="8" max="8" width="15.00390625" style="0" customWidth="1"/>
    <col min="9" max="9" width="9.375" style="0" customWidth="1"/>
    <col min="10" max="10" width="8.75390625" style="0" customWidth="1"/>
    <col min="11" max="11" width="8.00390625" style="0" customWidth="1"/>
    <col min="12" max="12" width="8.25390625" style="0" customWidth="1"/>
  </cols>
  <sheetData>
    <row r="1" ht="12.75">
      <c r="H1" s="13" t="s">
        <v>152</v>
      </c>
    </row>
    <row r="2" ht="12.75">
      <c r="H2" s="13" t="s">
        <v>153</v>
      </c>
    </row>
    <row r="3" ht="12.75">
      <c r="H3" s="13" t="s">
        <v>154</v>
      </c>
    </row>
    <row r="4" spans="1:12" ht="12.7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ht="12.75">
      <c r="A5" s="17" t="s">
        <v>7</v>
      </c>
      <c r="B5" s="17" t="s">
        <v>1</v>
      </c>
      <c r="C5" s="17" t="s">
        <v>115</v>
      </c>
      <c r="D5" s="17" t="s">
        <v>2</v>
      </c>
      <c r="E5" s="17" t="s">
        <v>3</v>
      </c>
      <c r="F5" s="17" t="s">
        <v>4</v>
      </c>
      <c r="G5" s="17" t="s">
        <v>111</v>
      </c>
      <c r="H5" s="17" t="s">
        <v>5</v>
      </c>
      <c r="I5" s="19" t="s">
        <v>6</v>
      </c>
      <c r="J5" s="20"/>
      <c r="K5" s="20"/>
      <c r="L5" s="21"/>
      <c r="M5" s="1"/>
    </row>
    <row r="6" spans="1:13" ht="26.25" customHeight="1">
      <c r="A6" s="18"/>
      <c r="B6" s="18"/>
      <c r="C6" s="31"/>
      <c r="D6" s="18"/>
      <c r="E6" s="18"/>
      <c r="F6" s="18"/>
      <c r="G6" s="18"/>
      <c r="H6" s="18"/>
      <c r="I6" s="3">
        <v>2007</v>
      </c>
      <c r="J6" s="3">
        <v>2008</v>
      </c>
      <c r="K6" s="3">
        <v>2009</v>
      </c>
      <c r="L6" s="3" t="s">
        <v>8</v>
      </c>
      <c r="M6" s="1"/>
    </row>
    <row r="7" spans="1:17" ht="12.75">
      <c r="A7" s="15" t="s">
        <v>9</v>
      </c>
      <c r="B7" s="22" t="s">
        <v>116</v>
      </c>
      <c r="C7" s="23" t="s">
        <v>134</v>
      </c>
      <c r="D7" s="23" t="s">
        <v>14</v>
      </c>
      <c r="E7" s="15" t="s">
        <v>15</v>
      </c>
      <c r="F7" s="15">
        <f>G7+I7+I8+I9+J7+J8+J9+K7+K8+K9+L7+L8+L9</f>
        <v>1100000</v>
      </c>
      <c r="G7" s="15">
        <v>0</v>
      </c>
      <c r="H7" s="7" t="s">
        <v>11</v>
      </c>
      <c r="I7" s="6">
        <f>1880000-30000-82000-668000</f>
        <v>1100000</v>
      </c>
      <c r="J7" s="6"/>
      <c r="K7" s="6"/>
      <c r="L7" s="6"/>
      <c r="M7" s="1"/>
      <c r="Q7" s="2"/>
    </row>
    <row r="8" spans="1:13" ht="26.25" customHeight="1">
      <c r="A8" s="15"/>
      <c r="B8" s="22"/>
      <c r="C8" s="29"/>
      <c r="D8" s="29"/>
      <c r="E8" s="15"/>
      <c r="F8" s="15"/>
      <c r="G8" s="15"/>
      <c r="H8" s="7" t="s">
        <v>16</v>
      </c>
      <c r="I8" s="6">
        <v>0</v>
      </c>
      <c r="J8" s="6"/>
      <c r="K8" s="6"/>
      <c r="L8" s="6"/>
      <c r="M8" s="1"/>
    </row>
    <row r="9" spans="1:13" ht="30" customHeight="1">
      <c r="A9" s="15"/>
      <c r="B9" s="22"/>
      <c r="C9" s="30"/>
      <c r="D9" s="30"/>
      <c r="E9" s="15"/>
      <c r="F9" s="15"/>
      <c r="G9" s="15"/>
      <c r="H9" s="7" t="s">
        <v>12</v>
      </c>
      <c r="I9" s="6">
        <v>0</v>
      </c>
      <c r="J9" s="6"/>
      <c r="K9" s="6"/>
      <c r="L9" s="6"/>
      <c r="M9" s="1"/>
    </row>
    <row r="10" spans="1:13" ht="53.25" customHeight="1">
      <c r="A10" s="26" t="s">
        <v>13</v>
      </c>
      <c r="B10" s="23" t="s">
        <v>114</v>
      </c>
      <c r="C10" s="23" t="s">
        <v>130</v>
      </c>
      <c r="D10" s="23" t="s">
        <v>18</v>
      </c>
      <c r="E10" s="26" t="s">
        <v>150</v>
      </c>
      <c r="F10" s="26">
        <f>G10+I10+J10+K10+L10+I11+J11+K11+L11</f>
        <v>8839780</v>
      </c>
      <c r="G10" s="26">
        <v>62780</v>
      </c>
      <c r="H10" s="7" t="s">
        <v>11</v>
      </c>
      <c r="I10" s="6">
        <v>20000</v>
      </c>
      <c r="J10" s="6">
        <v>1302000</v>
      </c>
      <c r="K10" s="6">
        <v>636000</v>
      </c>
      <c r="L10" s="6"/>
      <c r="M10" s="1"/>
    </row>
    <row r="11" spans="1:13" ht="53.25" customHeight="1">
      <c r="A11" s="28"/>
      <c r="B11" s="25"/>
      <c r="C11" s="30"/>
      <c r="D11" s="25"/>
      <c r="E11" s="28"/>
      <c r="F11" s="28"/>
      <c r="G11" s="28"/>
      <c r="H11" s="7" t="s">
        <v>149</v>
      </c>
      <c r="I11" s="6"/>
      <c r="J11" s="6">
        <v>5199000</v>
      </c>
      <c r="K11" s="6">
        <v>1620000</v>
      </c>
      <c r="L11" s="6"/>
      <c r="M11" s="1"/>
    </row>
    <row r="12" spans="1:13" ht="12.75">
      <c r="A12" s="15" t="s">
        <v>17</v>
      </c>
      <c r="B12" s="22" t="s">
        <v>20</v>
      </c>
      <c r="C12" s="23" t="s">
        <v>118</v>
      </c>
      <c r="D12" s="22" t="s">
        <v>21</v>
      </c>
      <c r="E12" s="15" t="s">
        <v>148</v>
      </c>
      <c r="F12" s="15">
        <f>G12+I12+I13+I14+J12+J13+J14+K12+K13+K14+L12+L13+L14</f>
        <v>9781788</v>
      </c>
      <c r="G12" s="15">
        <v>2788</v>
      </c>
      <c r="H12" s="7" t="s">
        <v>11</v>
      </c>
      <c r="I12" s="6">
        <v>190000</v>
      </c>
      <c r="J12" s="6">
        <v>0</v>
      </c>
      <c r="K12" s="6">
        <v>675000</v>
      </c>
      <c r="L12" s="6">
        <v>1052000</v>
      </c>
      <c r="M12" s="1"/>
    </row>
    <row r="13" spans="1:13" ht="30" customHeight="1">
      <c r="A13" s="15"/>
      <c r="B13" s="22"/>
      <c r="C13" s="24"/>
      <c r="D13" s="22"/>
      <c r="E13" s="15"/>
      <c r="F13" s="15"/>
      <c r="G13" s="15"/>
      <c r="H13" s="7" t="s">
        <v>16</v>
      </c>
      <c r="I13" s="6">
        <v>0</v>
      </c>
      <c r="J13" s="6"/>
      <c r="K13" s="6">
        <v>0</v>
      </c>
      <c r="L13" s="6">
        <v>0</v>
      </c>
      <c r="M13" s="1"/>
    </row>
    <row r="14" spans="1:13" ht="38.25">
      <c r="A14" s="15"/>
      <c r="B14" s="22"/>
      <c r="C14" s="25"/>
      <c r="D14" s="22"/>
      <c r="E14" s="15"/>
      <c r="F14" s="15"/>
      <c r="G14" s="15"/>
      <c r="H14" s="7" t="s">
        <v>149</v>
      </c>
      <c r="I14" s="6">
        <v>0</v>
      </c>
      <c r="J14" s="6"/>
      <c r="K14" s="6">
        <v>3073000</v>
      </c>
      <c r="L14" s="6">
        <v>4789000</v>
      </c>
      <c r="M14" s="1"/>
    </row>
    <row r="15" spans="1:13" ht="69.75" customHeight="1">
      <c r="A15" s="15" t="s">
        <v>19</v>
      </c>
      <c r="B15" s="22" t="s">
        <v>25</v>
      </c>
      <c r="C15" s="7" t="s">
        <v>119</v>
      </c>
      <c r="D15" s="22" t="s">
        <v>26</v>
      </c>
      <c r="E15" s="15" t="s">
        <v>27</v>
      </c>
      <c r="F15" s="15">
        <f>G15+I15+J15+K15+L15</f>
        <v>966800</v>
      </c>
      <c r="G15" s="15">
        <v>228800</v>
      </c>
      <c r="H15" s="22" t="s">
        <v>11</v>
      </c>
      <c r="I15" s="15">
        <v>130000</v>
      </c>
      <c r="J15" s="15">
        <v>130000</v>
      </c>
      <c r="K15" s="15">
        <v>130000</v>
      </c>
      <c r="L15" s="15">
        <v>348000</v>
      </c>
      <c r="M15" s="1"/>
    </row>
    <row r="16" spans="1:13" ht="12.75" hidden="1">
      <c r="A16" s="15"/>
      <c r="B16" s="22"/>
      <c r="C16" s="7"/>
      <c r="D16" s="22"/>
      <c r="E16" s="15"/>
      <c r="F16" s="15"/>
      <c r="G16" s="15"/>
      <c r="H16" s="22"/>
      <c r="I16" s="15"/>
      <c r="J16" s="15"/>
      <c r="K16" s="15"/>
      <c r="L16" s="15"/>
      <c r="M16" s="1"/>
    </row>
    <row r="17" spans="1:13" ht="38.25">
      <c r="A17" s="6" t="s">
        <v>23</v>
      </c>
      <c r="B17" s="7" t="s">
        <v>108</v>
      </c>
      <c r="C17" s="7" t="s">
        <v>138</v>
      </c>
      <c r="D17" s="7" t="s">
        <v>135</v>
      </c>
      <c r="E17" s="6" t="s">
        <v>110</v>
      </c>
      <c r="F17" s="6">
        <f>G17+I17</f>
        <v>51203</v>
      </c>
      <c r="G17" s="6">
        <v>27008</v>
      </c>
      <c r="H17" s="7" t="s">
        <v>11</v>
      </c>
      <c r="I17" s="6">
        <v>24195</v>
      </c>
      <c r="J17" s="6"/>
      <c r="K17" s="6"/>
      <c r="L17" s="6"/>
      <c r="M17" s="1"/>
    </row>
    <row r="18" spans="1:13" ht="18.75" customHeight="1">
      <c r="A18" s="15" t="s">
        <v>24</v>
      </c>
      <c r="B18" s="22" t="s">
        <v>29</v>
      </c>
      <c r="C18" s="23" t="s">
        <v>120</v>
      </c>
      <c r="D18" s="22" t="s">
        <v>30</v>
      </c>
      <c r="E18" s="15" t="s">
        <v>31</v>
      </c>
      <c r="F18" s="15">
        <f>G18+I18+I19+I20+J18+J19+J20+K18+K19+K20+L18+L19+L20</f>
        <v>1434724</v>
      </c>
      <c r="G18" s="15">
        <v>74890</v>
      </c>
      <c r="H18" s="7" t="s">
        <v>11</v>
      </c>
      <c r="I18" s="6">
        <v>30000</v>
      </c>
      <c r="J18" s="6">
        <v>66492</v>
      </c>
      <c r="K18" s="6">
        <v>66492</v>
      </c>
      <c r="L18" s="6">
        <v>66492</v>
      </c>
      <c r="M18" s="1"/>
    </row>
    <row r="19" spans="1:13" ht="27" customHeight="1">
      <c r="A19" s="15"/>
      <c r="B19" s="22"/>
      <c r="C19" s="24"/>
      <c r="D19" s="22"/>
      <c r="E19" s="15"/>
      <c r="F19" s="15"/>
      <c r="G19" s="15"/>
      <c r="H19" s="7" t="s">
        <v>16</v>
      </c>
      <c r="I19" s="6"/>
      <c r="J19" s="6">
        <v>44328</v>
      </c>
      <c r="K19" s="6">
        <v>44328</v>
      </c>
      <c r="L19" s="6">
        <v>44328</v>
      </c>
      <c r="M19" s="1"/>
    </row>
    <row r="20" spans="1:13" ht="26.25" customHeight="1">
      <c r="A20" s="15"/>
      <c r="B20" s="22"/>
      <c r="C20" s="25"/>
      <c r="D20" s="22"/>
      <c r="E20" s="15"/>
      <c r="F20" s="15"/>
      <c r="G20" s="15"/>
      <c r="H20" s="7" t="s">
        <v>12</v>
      </c>
      <c r="I20" s="6"/>
      <c r="J20" s="6">
        <v>332458</v>
      </c>
      <c r="K20" s="6">
        <v>332458</v>
      </c>
      <c r="L20" s="6">
        <v>332458</v>
      </c>
      <c r="M20" s="1"/>
    </row>
    <row r="21" spans="1:13" ht="12.75">
      <c r="A21" s="15" t="s">
        <v>28</v>
      </c>
      <c r="B21" s="22" t="s">
        <v>33</v>
      </c>
      <c r="C21" s="23" t="s">
        <v>121</v>
      </c>
      <c r="D21" s="22" t="s">
        <v>34</v>
      </c>
      <c r="E21" s="15" t="s">
        <v>144</v>
      </c>
      <c r="F21" s="15">
        <f>G21+I21+I22+I23+J21+J22+J23+K21+K22+K23+L21+L22+L23</f>
        <v>2050000</v>
      </c>
      <c r="G21" s="15">
        <v>0</v>
      </c>
      <c r="H21" s="7" t="s">
        <v>11</v>
      </c>
      <c r="I21" s="6">
        <v>50000</v>
      </c>
      <c r="J21" s="6">
        <v>270000</v>
      </c>
      <c r="K21" s="6">
        <v>430000</v>
      </c>
      <c r="L21" s="6"/>
      <c r="M21" s="1"/>
    </row>
    <row r="22" spans="1:13" ht="29.25" customHeight="1">
      <c r="A22" s="15"/>
      <c r="B22" s="22"/>
      <c r="C22" s="24"/>
      <c r="D22" s="22"/>
      <c r="E22" s="15"/>
      <c r="F22" s="15"/>
      <c r="G22" s="15"/>
      <c r="H22" s="7" t="s">
        <v>16</v>
      </c>
      <c r="I22" s="6">
        <v>0</v>
      </c>
      <c r="J22" s="6">
        <v>200000</v>
      </c>
      <c r="K22" s="6">
        <v>350000</v>
      </c>
      <c r="L22" s="6"/>
      <c r="M22" s="1"/>
    </row>
    <row r="23" spans="1:13" ht="33.75" customHeight="1">
      <c r="A23" s="15"/>
      <c r="B23" s="22"/>
      <c r="C23" s="25"/>
      <c r="D23" s="22"/>
      <c r="E23" s="15"/>
      <c r="F23" s="15"/>
      <c r="G23" s="15"/>
      <c r="H23" s="7" t="s">
        <v>36</v>
      </c>
      <c r="I23" s="6">
        <v>0</v>
      </c>
      <c r="J23" s="6">
        <v>300000</v>
      </c>
      <c r="K23" s="6">
        <v>450000</v>
      </c>
      <c r="L23" s="6"/>
      <c r="M23" s="1"/>
    </row>
    <row r="24" spans="1:13" ht="12.75" customHeight="1">
      <c r="A24" s="26" t="s">
        <v>32</v>
      </c>
      <c r="B24" s="23" t="s">
        <v>38</v>
      </c>
      <c r="C24" s="23" t="s">
        <v>122</v>
      </c>
      <c r="D24" s="23" t="s">
        <v>39</v>
      </c>
      <c r="E24" s="26" t="s">
        <v>35</v>
      </c>
      <c r="F24" s="26">
        <f>G24+I24+I25+I26+J24+J25+J26+K24+K25+K26+L24+L25+L26</f>
        <v>700000</v>
      </c>
      <c r="G24" s="26">
        <v>0</v>
      </c>
      <c r="H24" s="7" t="s">
        <v>11</v>
      </c>
      <c r="I24" s="6">
        <v>60000</v>
      </c>
      <c r="J24" s="6">
        <v>96000</v>
      </c>
      <c r="K24" s="6"/>
      <c r="L24" s="6"/>
      <c r="M24" s="1"/>
    </row>
    <row r="25" spans="1:13" ht="30" customHeight="1">
      <c r="A25" s="27"/>
      <c r="B25" s="24"/>
      <c r="C25" s="24"/>
      <c r="D25" s="24"/>
      <c r="E25" s="27"/>
      <c r="F25" s="27"/>
      <c r="G25" s="27"/>
      <c r="H25" s="7" t="s">
        <v>16</v>
      </c>
      <c r="I25" s="6"/>
      <c r="J25" s="6">
        <v>64000</v>
      </c>
      <c r="K25" s="6"/>
      <c r="L25" s="6"/>
      <c r="M25" s="1"/>
    </row>
    <row r="26" spans="1:12" ht="33" customHeight="1">
      <c r="A26" s="28"/>
      <c r="B26" s="25"/>
      <c r="C26" s="25"/>
      <c r="D26" s="25"/>
      <c r="E26" s="28"/>
      <c r="F26" s="28"/>
      <c r="G26" s="28"/>
      <c r="H26" s="7" t="s">
        <v>36</v>
      </c>
      <c r="I26" s="6"/>
      <c r="J26" s="6">
        <v>480000</v>
      </c>
      <c r="K26" s="6"/>
      <c r="L26" s="6"/>
    </row>
    <row r="27" spans="1:12" ht="12.75">
      <c r="A27" s="15" t="s">
        <v>37</v>
      </c>
      <c r="B27" s="22" t="s">
        <v>41</v>
      </c>
      <c r="C27" s="23" t="s">
        <v>117</v>
      </c>
      <c r="D27" s="22" t="s">
        <v>42</v>
      </c>
      <c r="E27" s="15" t="s">
        <v>87</v>
      </c>
      <c r="F27" s="15">
        <f>G27+I27+I28+I29+J27+J28+J29+K27+K28+K29+L27+L28+L29</f>
        <v>250000</v>
      </c>
      <c r="G27" s="15">
        <v>0</v>
      </c>
      <c r="H27" s="7" t="s">
        <v>11</v>
      </c>
      <c r="I27" s="6">
        <v>0</v>
      </c>
      <c r="J27" s="6">
        <v>24000</v>
      </c>
      <c r="K27" s="6">
        <v>33900</v>
      </c>
      <c r="L27" s="6"/>
    </row>
    <row r="28" spans="1:12" ht="27.75" customHeight="1">
      <c r="A28" s="15"/>
      <c r="B28" s="22"/>
      <c r="C28" s="29"/>
      <c r="D28" s="22"/>
      <c r="E28" s="15"/>
      <c r="F28" s="15"/>
      <c r="G28" s="15"/>
      <c r="H28" s="7" t="s">
        <v>16</v>
      </c>
      <c r="I28" s="6"/>
      <c r="J28" s="6">
        <v>0</v>
      </c>
      <c r="K28" s="6">
        <v>22600</v>
      </c>
      <c r="L28" s="6"/>
    </row>
    <row r="29" spans="1:12" ht="27.75" customHeight="1">
      <c r="A29" s="15"/>
      <c r="B29" s="22"/>
      <c r="C29" s="30"/>
      <c r="D29" s="22"/>
      <c r="E29" s="15"/>
      <c r="F29" s="15"/>
      <c r="G29" s="15"/>
      <c r="H29" s="7" t="s">
        <v>36</v>
      </c>
      <c r="I29" s="6"/>
      <c r="J29" s="6">
        <v>0</v>
      </c>
      <c r="K29" s="6">
        <v>169500</v>
      </c>
      <c r="L29" s="6"/>
    </row>
    <row r="30" spans="1:12" ht="24.75" customHeight="1">
      <c r="A30" s="15" t="s">
        <v>40</v>
      </c>
      <c r="B30" s="22" t="s">
        <v>44</v>
      </c>
      <c r="C30" s="23" t="s">
        <v>117</v>
      </c>
      <c r="D30" s="22" t="s">
        <v>45</v>
      </c>
      <c r="E30" s="15" t="s">
        <v>54</v>
      </c>
      <c r="F30" s="15">
        <f>G30+I30+I31+J30+J31+K30+K31+L30+L31</f>
        <v>1571363</v>
      </c>
      <c r="G30" s="15">
        <v>21363</v>
      </c>
      <c r="H30" s="7" t="s">
        <v>11</v>
      </c>
      <c r="I30" s="6">
        <v>0</v>
      </c>
      <c r="J30" s="6">
        <v>620000</v>
      </c>
      <c r="K30" s="6"/>
      <c r="L30" s="6"/>
    </row>
    <row r="31" spans="1:12" ht="24.75" customHeight="1">
      <c r="A31" s="15"/>
      <c r="B31" s="22"/>
      <c r="C31" s="30"/>
      <c r="D31" s="22"/>
      <c r="E31" s="15"/>
      <c r="F31" s="15"/>
      <c r="G31" s="15"/>
      <c r="H31" s="7" t="s">
        <v>47</v>
      </c>
      <c r="I31" s="6">
        <v>0</v>
      </c>
      <c r="J31" s="6">
        <v>930000</v>
      </c>
      <c r="K31" s="6"/>
      <c r="L31" s="6"/>
    </row>
    <row r="32" spans="1:12" ht="48.75" customHeight="1">
      <c r="A32" s="6" t="s">
        <v>43</v>
      </c>
      <c r="B32" s="7" t="s">
        <v>112</v>
      </c>
      <c r="C32" s="7" t="s">
        <v>123</v>
      </c>
      <c r="D32" s="7" t="s">
        <v>49</v>
      </c>
      <c r="E32" s="6" t="s">
        <v>145</v>
      </c>
      <c r="F32" s="6">
        <f>G32+I32+J32+K32+L32</f>
        <v>584864</v>
      </c>
      <c r="G32" s="6">
        <v>469864</v>
      </c>
      <c r="H32" s="7" t="s">
        <v>11</v>
      </c>
      <c r="I32" s="6">
        <v>0</v>
      </c>
      <c r="J32" s="6">
        <v>115000</v>
      </c>
      <c r="K32" s="6"/>
      <c r="L32" s="6"/>
    </row>
    <row r="33" spans="1:12" ht="12.75">
      <c r="A33" s="15" t="s">
        <v>48</v>
      </c>
      <c r="B33" s="22" t="s">
        <v>53</v>
      </c>
      <c r="C33" s="23" t="s">
        <v>124</v>
      </c>
      <c r="D33" s="22" t="s">
        <v>10</v>
      </c>
      <c r="E33" s="15" t="s">
        <v>54</v>
      </c>
      <c r="F33" s="15">
        <f>G33+I33+I34+I35+J33+J34+J35+K33+K34+K35+L33+L34+L35</f>
        <v>311066</v>
      </c>
      <c r="G33" s="15">
        <v>11066</v>
      </c>
      <c r="H33" s="7" t="s">
        <v>11</v>
      </c>
      <c r="I33" s="6">
        <v>22500</v>
      </c>
      <c r="J33" s="6">
        <v>22500</v>
      </c>
      <c r="K33" s="6"/>
      <c r="L33" s="6"/>
    </row>
    <row r="34" spans="1:12" ht="27.75" customHeight="1">
      <c r="A34" s="15"/>
      <c r="B34" s="22"/>
      <c r="C34" s="24"/>
      <c r="D34" s="22"/>
      <c r="E34" s="15"/>
      <c r="F34" s="15"/>
      <c r="G34" s="15"/>
      <c r="H34" s="7" t="s">
        <v>16</v>
      </c>
      <c r="I34" s="6">
        <v>15000</v>
      </c>
      <c r="J34" s="6">
        <v>15000</v>
      </c>
      <c r="K34" s="6"/>
      <c r="L34" s="6"/>
    </row>
    <row r="35" spans="1:12" ht="27" customHeight="1">
      <c r="A35" s="15"/>
      <c r="B35" s="22"/>
      <c r="C35" s="25"/>
      <c r="D35" s="22"/>
      <c r="E35" s="15"/>
      <c r="F35" s="15"/>
      <c r="G35" s="15"/>
      <c r="H35" s="7" t="s">
        <v>36</v>
      </c>
      <c r="I35" s="6">
        <v>112500</v>
      </c>
      <c r="J35" s="6">
        <v>112500</v>
      </c>
      <c r="K35" s="6"/>
      <c r="L35" s="6"/>
    </row>
    <row r="36" spans="1:12" ht="12.75">
      <c r="A36" s="15" t="s">
        <v>50</v>
      </c>
      <c r="B36" s="22" t="s">
        <v>56</v>
      </c>
      <c r="C36" s="23" t="s">
        <v>117</v>
      </c>
      <c r="D36" s="22" t="s">
        <v>57</v>
      </c>
      <c r="E36" s="15" t="s">
        <v>35</v>
      </c>
      <c r="F36" s="15">
        <f>G36+I36+I37+I38+J36+J37+J38+K36+K37+K38+L36+L37+L38</f>
        <v>776000</v>
      </c>
      <c r="G36" s="15">
        <v>0</v>
      </c>
      <c r="H36" s="7" t="s">
        <v>11</v>
      </c>
      <c r="I36" s="6">
        <f>25000+1000</f>
        <v>26000</v>
      </c>
      <c r="J36" s="6">
        <v>112500</v>
      </c>
      <c r="K36" s="6"/>
      <c r="L36" s="6"/>
    </row>
    <row r="37" spans="1:12" ht="25.5">
      <c r="A37" s="15"/>
      <c r="B37" s="22"/>
      <c r="C37" s="29"/>
      <c r="D37" s="22"/>
      <c r="E37" s="15"/>
      <c r="F37" s="15"/>
      <c r="G37" s="15"/>
      <c r="H37" s="7" t="s">
        <v>16</v>
      </c>
      <c r="I37" s="6"/>
      <c r="J37" s="6">
        <v>75000</v>
      </c>
      <c r="K37" s="6"/>
      <c r="L37" s="6"/>
    </row>
    <row r="38" spans="1:12" ht="25.5">
      <c r="A38" s="15"/>
      <c r="B38" s="22"/>
      <c r="C38" s="30"/>
      <c r="D38" s="22"/>
      <c r="E38" s="15"/>
      <c r="F38" s="15"/>
      <c r="G38" s="15"/>
      <c r="H38" s="7" t="s">
        <v>36</v>
      </c>
      <c r="I38" s="6"/>
      <c r="J38" s="6">
        <v>562500</v>
      </c>
      <c r="K38" s="6"/>
      <c r="L38" s="6"/>
    </row>
    <row r="39" spans="1:12" ht="27" customHeight="1">
      <c r="A39" s="15" t="s">
        <v>51</v>
      </c>
      <c r="B39" s="22" t="s">
        <v>59</v>
      </c>
      <c r="C39" s="23" t="s">
        <v>125</v>
      </c>
      <c r="D39" s="22" t="s">
        <v>60</v>
      </c>
      <c r="E39" s="15" t="s">
        <v>54</v>
      </c>
      <c r="F39" s="15">
        <f>G39+I39+I40+J39+J40+K39+K40+L39+L40</f>
        <v>724608</v>
      </c>
      <c r="G39" s="15">
        <v>14608</v>
      </c>
      <c r="H39" s="7" t="s">
        <v>11</v>
      </c>
      <c r="I39" s="6">
        <v>497000</v>
      </c>
      <c r="J39" s="6">
        <v>0</v>
      </c>
      <c r="K39" s="6"/>
      <c r="L39" s="6"/>
    </row>
    <row r="40" spans="1:12" ht="26.25" customHeight="1">
      <c r="A40" s="15"/>
      <c r="B40" s="22"/>
      <c r="C40" s="25"/>
      <c r="D40" s="22"/>
      <c r="E40" s="15"/>
      <c r="F40" s="15"/>
      <c r="G40" s="15"/>
      <c r="H40" s="7" t="s">
        <v>16</v>
      </c>
      <c r="I40" s="6">
        <v>213000</v>
      </c>
      <c r="J40" s="6">
        <v>0</v>
      </c>
      <c r="K40" s="6"/>
      <c r="L40" s="6"/>
    </row>
    <row r="41" spans="1:12" ht="12.75">
      <c r="A41" s="15" t="s">
        <v>52</v>
      </c>
      <c r="B41" s="22" t="s">
        <v>62</v>
      </c>
      <c r="C41" s="23" t="s">
        <v>117</v>
      </c>
      <c r="D41" s="22" t="s">
        <v>63</v>
      </c>
      <c r="E41" s="15" t="s">
        <v>35</v>
      </c>
      <c r="F41" s="15">
        <f>G41+I41+I42+I43+J41+J42+J43+K41+K42+K43+L41+L42+L43</f>
        <v>275000</v>
      </c>
      <c r="G41" s="15">
        <v>0</v>
      </c>
      <c r="H41" s="7" t="s">
        <v>11</v>
      </c>
      <c r="I41" s="6">
        <v>25000</v>
      </c>
      <c r="J41" s="6">
        <v>37500</v>
      </c>
      <c r="K41" s="6"/>
      <c r="L41" s="6"/>
    </row>
    <row r="42" spans="1:12" ht="30.75" customHeight="1">
      <c r="A42" s="15"/>
      <c r="B42" s="22"/>
      <c r="C42" s="29"/>
      <c r="D42" s="22"/>
      <c r="E42" s="15"/>
      <c r="F42" s="15"/>
      <c r="G42" s="15"/>
      <c r="H42" s="7" t="s">
        <v>16</v>
      </c>
      <c r="I42" s="6"/>
      <c r="J42" s="6">
        <v>25000</v>
      </c>
      <c r="K42" s="6"/>
      <c r="L42" s="6"/>
    </row>
    <row r="43" spans="1:12" ht="27" customHeight="1">
      <c r="A43" s="15"/>
      <c r="B43" s="22"/>
      <c r="C43" s="30"/>
      <c r="D43" s="22"/>
      <c r="E43" s="15"/>
      <c r="F43" s="15"/>
      <c r="G43" s="15"/>
      <c r="H43" s="7" t="s">
        <v>36</v>
      </c>
      <c r="I43" s="6"/>
      <c r="J43" s="6">
        <v>187500</v>
      </c>
      <c r="K43" s="6"/>
      <c r="L43" s="6"/>
    </row>
    <row r="44" spans="1:12" ht="12.75">
      <c r="A44" s="15" t="s">
        <v>55</v>
      </c>
      <c r="B44" s="22" t="s">
        <v>65</v>
      </c>
      <c r="C44" s="23" t="s">
        <v>117</v>
      </c>
      <c r="D44" s="22" t="s">
        <v>66</v>
      </c>
      <c r="E44" s="15" t="s">
        <v>87</v>
      </c>
      <c r="F44" s="15">
        <f>G44+I44+I45+J44+J45+K44+K45+L44+L45</f>
        <v>70000</v>
      </c>
      <c r="G44" s="15">
        <v>0</v>
      </c>
      <c r="H44" s="7" t="s">
        <v>11</v>
      </c>
      <c r="I44" s="6">
        <v>0</v>
      </c>
      <c r="J44" s="6">
        <v>15000</v>
      </c>
      <c r="K44" s="6">
        <v>13750</v>
      </c>
      <c r="L44" s="6"/>
    </row>
    <row r="45" spans="1:12" ht="29.25" customHeight="1">
      <c r="A45" s="15"/>
      <c r="B45" s="22"/>
      <c r="C45" s="30"/>
      <c r="D45" s="22"/>
      <c r="E45" s="15"/>
      <c r="F45" s="15"/>
      <c r="G45" s="15"/>
      <c r="H45" s="7" t="s">
        <v>36</v>
      </c>
      <c r="I45" s="6"/>
      <c r="J45" s="6">
        <v>0</v>
      </c>
      <c r="K45" s="6">
        <v>41250</v>
      </c>
      <c r="L45" s="6"/>
    </row>
    <row r="46" spans="1:12" ht="63.75">
      <c r="A46" s="6" t="s">
        <v>58</v>
      </c>
      <c r="B46" s="7" t="s">
        <v>68</v>
      </c>
      <c r="C46" s="7" t="s">
        <v>126</v>
      </c>
      <c r="D46" s="7" t="s">
        <v>69</v>
      </c>
      <c r="E46" s="6" t="s">
        <v>15</v>
      </c>
      <c r="F46" s="6">
        <f>G46+I46+J46+K46+L46</f>
        <v>409985</v>
      </c>
      <c r="G46" s="6">
        <v>179985</v>
      </c>
      <c r="H46" s="7" t="s">
        <v>11</v>
      </c>
      <c r="I46" s="6">
        <f>200000+30000</f>
        <v>230000</v>
      </c>
      <c r="J46" s="6"/>
      <c r="K46" s="6"/>
      <c r="L46" s="6"/>
    </row>
    <row r="47" spans="1:12" ht="12.75">
      <c r="A47" s="15" t="s">
        <v>61</v>
      </c>
      <c r="B47" s="22" t="s">
        <v>71</v>
      </c>
      <c r="C47" s="23" t="s">
        <v>117</v>
      </c>
      <c r="D47" s="22" t="s">
        <v>72</v>
      </c>
      <c r="E47" s="15" t="s">
        <v>22</v>
      </c>
      <c r="F47" s="15">
        <f>G47+I47+I48+I49+J47+J48+J49+K47+K48+K49+L47+L48+L49</f>
        <v>573402</v>
      </c>
      <c r="G47" s="15">
        <v>3402</v>
      </c>
      <c r="H47" s="7" t="s">
        <v>11</v>
      </c>
      <c r="I47" s="6">
        <v>35000</v>
      </c>
      <c r="J47" s="6">
        <v>80250</v>
      </c>
      <c r="K47" s="6"/>
      <c r="L47" s="6"/>
    </row>
    <row r="48" spans="1:12" ht="28.5" customHeight="1">
      <c r="A48" s="15"/>
      <c r="B48" s="22"/>
      <c r="C48" s="29"/>
      <c r="D48" s="22"/>
      <c r="E48" s="15"/>
      <c r="F48" s="15"/>
      <c r="G48" s="15"/>
      <c r="H48" s="7" t="s">
        <v>16</v>
      </c>
      <c r="I48" s="6">
        <v>0</v>
      </c>
      <c r="J48" s="6">
        <v>53500</v>
      </c>
      <c r="K48" s="6"/>
      <c r="L48" s="6"/>
    </row>
    <row r="49" spans="1:12" ht="25.5" customHeight="1">
      <c r="A49" s="15"/>
      <c r="B49" s="22"/>
      <c r="C49" s="30"/>
      <c r="D49" s="22"/>
      <c r="E49" s="15"/>
      <c r="F49" s="15"/>
      <c r="G49" s="15"/>
      <c r="H49" s="7" t="s">
        <v>36</v>
      </c>
      <c r="I49" s="6">
        <v>0</v>
      </c>
      <c r="J49" s="6">
        <v>401250</v>
      </c>
      <c r="K49" s="6"/>
      <c r="L49" s="6"/>
    </row>
    <row r="50" spans="1:12" ht="30.75" customHeight="1">
      <c r="A50" s="15" t="s">
        <v>64</v>
      </c>
      <c r="B50" s="22" t="s">
        <v>147</v>
      </c>
      <c r="C50" s="23" t="s">
        <v>127</v>
      </c>
      <c r="D50" s="22" t="s">
        <v>74</v>
      </c>
      <c r="E50" s="15" t="s">
        <v>46</v>
      </c>
      <c r="F50" s="15">
        <f>G50+I50+J50+K50+L50</f>
        <v>579893</v>
      </c>
      <c r="G50" s="15">
        <v>276776</v>
      </c>
      <c r="H50" s="22" t="s">
        <v>11</v>
      </c>
      <c r="I50" s="15">
        <f>243117+60000</f>
        <v>303117</v>
      </c>
      <c r="J50" s="15"/>
      <c r="K50" s="15"/>
      <c r="L50" s="15"/>
    </row>
    <row r="51" spans="1:12" ht="15" customHeight="1">
      <c r="A51" s="15"/>
      <c r="B51" s="22"/>
      <c r="C51" s="25"/>
      <c r="D51" s="22"/>
      <c r="E51" s="15"/>
      <c r="F51" s="15"/>
      <c r="G51" s="15"/>
      <c r="H51" s="22"/>
      <c r="I51" s="15"/>
      <c r="J51" s="15"/>
      <c r="K51" s="15"/>
      <c r="L51" s="15"/>
    </row>
    <row r="52" spans="1:12" ht="51">
      <c r="A52" s="6" t="s">
        <v>67</v>
      </c>
      <c r="B52" s="7" t="s">
        <v>76</v>
      </c>
      <c r="C52" s="7" t="s">
        <v>128</v>
      </c>
      <c r="D52" s="7" t="s">
        <v>77</v>
      </c>
      <c r="E52" s="6" t="s">
        <v>22</v>
      </c>
      <c r="F52" s="6">
        <f>G52+I52+J52+K52+L52</f>
        <v>162774</v>
      </c>
      <c r="G52" s="6">
        <v>42774</v>
      </c>
      <c r="H52" s="7" t="s">
        <v>11</v>
      </c>
      <c r="I52" s="6">
        <v>0</v>
      </c>
      <c r="J52" s="6">
        <v>120000</v>
      </c>
      <c r="K52" s="6"/>
      <c r="L52" s="6"/>
    </row>
    <row r="53" spans="1:12" ht="21" customHeight="1">
      <c r="A53" s="15" t="s">
        <v>70</v>
      </c>
      <c r="B53" s="22" t="s">
        <v>113</v>
      </c>
      <c r="C53" s="23" t="s">
        <v>125</v>
      </c>
      <c r="D53" s="22" t="s">
        <v>79</v>
      </c>
      <c r="E53" s="15" t="s">
        <v>54</v>
      </c>
      <c r="F53" s="15">
        <f>G53+I53+I54+J53+J54</f>
        <v>529236</v>
      </c>
      <c r="G53" s="15">
        <v>14236</v>
      </c>
      <c r="H53" s="7" t="s">
        <v>11</v>
      </c>
      <c r="I53" s="6">
        <v>50000</v>
      </c>
      <c r="J53" s="6">
        <v>465000</v>
      </c>
      <c r="K53" s="6"/>
      <c r="L53" s="6"/>
    </row>
    <row r="54" spans="1:12" ht="30.75" customHeight="1">
      <c r="A54" s="15"/>
      <c r="B54" s="22"/>
      <c r="C54" s="25"/>
      <c r="D54" s="22"/>
      <c r="E54" s="15"/>
      <c r="F54" s="15"/>
      <c r="G54" s="15"/>
      <c r="H54" s="7" t="s">
        <v>16</v>
      </c>
      <c r="I54" s="6">
        <v>0</v>
      </c>
      <c r="J54" s="6">
        <v>0</v>
      </c>
      <c r="K54" s="6"/>
      <c r="L54" s="6"/>
    </row>
    <row r="55" spans="1:12" ht="39" customHeight="1">
      <c r="A55" s="6" t="s">
        <v>73</v>
      </c>
      <c r="B55" s="7" t="s">
        <v>81</v>
      </c>
      <c r="C55" s="7" t="s">
        <v>117</v>
      </c>
      <c r="D55" s="7" t="s">
        <v>82</v>
      </c>
      <c r="E55" s="6" t="s">
        <v>35</v>
      </c>
      <c r="F55" s="6">
        <f>G55+I55+J55+K55+L55</f>
        <v>150000</v>
      </c>
      <c r="G55" s="6">
        <v>0</v>
      </c>
      <c r="H55" s="7" t="s">
        <v>11</v>
      </c>
      <c r="I55" s="6">
        <v>15000</v>
      </c>
      <c r="J55" s="6">
        <v>135000</v>
      </c>
      <c r="K55" s="6"/>
      <c r="L55" s="6"/>
    </row>
    <row r="56" spans="1:12" ht="12.75">
      <c r="A56" s="15" t="s">
        <v>75</v>
      </c>
      <c r="B56" s="22" t="s">
        <v>84</v>
      </c>
      <c r="C56" s="22" t="s">
        <v>117</v>
      </c>
      <c r="D56" s="22" t="s">
        <v>85</v>
      </c>
      <c r="E56" s="15" t="s">
        <v>87</v>
      </c>
      <c r="F56" s="15">
        <f>G56+I56+I57+J56+J57+K56+K57+L56+L57</f>
        <v>70000</v>
      </c>
      <c r="G56" s="15">
        <v>0</v>
      </c>
      <c r="H56" s="7" t="s">
        <v>11</v>
      </c>
      <c r="I56" s="6">
        <v>0</v>
      </c>
      <c r="J56" s="6">
        <v>15000</v>
      </c>
      <c r="K56" s="6">
        <v>13750</v>
      </c>
      <c r="L56" s="6"/>
    </row>
    <row r="57" spans="1:12" ht="30.75" customHeight="1">
      <c r="A57" s="15"/>
      <c r="B57" s="22"/>
      <c r="C57" s="32"/>
      <c r="D57" s="22"/>
      <c r="E57" s="15"/>
      <c r="F57" s="15"/>
      <c r="G57" s="15"/>
      <c r="H57" s="7" t="s">
        <v>36</v>
      </c>
      <c r="I57" s="6"/>
      <c r="J57" s="6">
        <v>0</v>
      </c>
      <c r="K57" s="6">
        <v>41250</v>
      </c>
      <c r="L57" s="6"/>
    </row>
    <row r="58" spans="1:12" ht="12.75">
      <c r="A58" s="15" t="s">
        <v>78</v>
      </c>
      <c r="B58" s="22" t="s">
        <v>136</v>
      </c>
      <c r="C58" s="24" t="s">
        <v>129</v>
      </c>
      <c r="D58" s="22" t="s">
        <v>85</v>
      </c>
      <c r="E58" s="15" t="s">
        <v>87</v>
      </c>
      <c r="F58" s="15">
        <f>G58+I58+I59+I60+J58+J59+J60+K58+K59+K60+L58+L59+L60</f>
        <v>430000</v>
      </c>
      <c r="G58" s="15">
        <v>0</v>
      </c>
      <c r="H58" s="7" t="s">
        <v>11</v>
      </c>
      <c r="I58" s="6"/>
      <c r="J58" s="6">
        <v>34000</v>
      </c>
      <c r="K58" s="6">
        <v>59400</v>
      </c>
      <c r="L58" s="6"/>
    </row>
    <row r="59" spans="1:12" ht="24.75" customHeight="1">
      <c r="A59" s="15"/>
      <c r="B59" s="22"/>
      <c r="C59" s="29"/>
      <c r="D59" s="22"/>
      <c r="E59" s="15"/>
      <c r="F59" s="15"/>
      <c r="G59" s="15"/>
      <c r="H59" s="7" t="s">
        <v>88</v>
      </c>
      <c r="I59" s="6"/>
      <c r="J59" s="6"/>
      <c r="K59" s="6">
        <v>39600</v>
      </c>
      <c r="L59" s="6"/>
    </row>
    <row r="60" spans="1:12" ht="26.25" customHeight="1">
      <c r="A60" s="15"/>
      <c r="B60" s="22"/>
      <c r="C60" s="30"/>
      <c r="D60" s="22"/>
      <c r="E60" s="15"/>
      <c r="F60" s="15"/>
      <c r="G60" s="15"/>
      <c r="H60" s="7" t="s">
        <v>89</v>
      </c>
      <c r="I60" s="6"/>
      <c r="J60" s="6"/>
      <c r="K60" s="6">
        <v>297000</v>
      </c>
      <c r="L60" s="6"/>
    </row>
    <row r="61" spans="1:12" ht="12.75">
      <c r="A61" s="15" t="s">
        <v>80</v>
      </c>
      <c r="B61" s="22" t="s">
        <v>91</v>
      </c>
      <c r="C61" s="23" t="s">
        <v>117</v>
      </c>
      <c r="D61" s="22" t="s">
        <v>85</v>
      </c>
      <c r="E61" s="15" t="s">
        <v>87</v>
      </c>
      <c r="F61" s="15">
        <f>G61+I61+I62+I63+J61+J62+J63+K61+K62+K63+L61+L62+L63</f>
        <v>325000</v>
      </c>
      <c r="G61" s="15">
        <v>0</v>
      </c>
      <c r="H61" s="7" t="s">
        <v>11</v>
      </c>
      <c r="I61" s="6">
        <v>0</v>
      </c>
      <c r="J61" s="6">
        <v>25000</v>
      </c>
      <c r="K61" s="6">
        <v>45000</v>
      </c>
      <c r="L61" s="6"/>
    </row>
    <row r="62" spans="1:12" ht="31.5" customHeight="1">
      <c r="A62" s="15"/>
      <c r="B62" s="22"/>
      <c r="C62" s="29"/>
      <c r="D62" s="22"/>
      <c r="E62" s="15"/>
      <c r="F62" s="15"/>
      <c r="G62" s="15"/>
      <c r="H62" s="7" t="s">
        <v>16</v>
      </c>
      <c r="I62" s="6"/>
      <c r="J62" s="6">
        <v>0</v>
      </c>
      <c r="K62" s="6">
        <v>30000</v>
      </c>
      <c r="L62" s="6"/>
    </row>
    <row r="63" spans="1:12" ht="27.75" customHeight="1">
      <c r="A63" s="15"/>
      <c r="B63" s="22"/>
      <c r="C63" s="30"/>
      <c r="D63" s="22"/>
      <c r="E63" s="15"/>
      <c r="F63" s="15"/>
      <c r="G63" s="15"/>
      <c r="H63" s="7" t="s">
        <v>36</v>
      </c>
      <c r="I63" s="6"/>
      <c r="J63" s="6">
        <v>0</v>
      </c>
      <c r="K63" s="6">
        <v>225000</v>
      </c>
      <c r="L63" s="6"/>
    </row>
    <row r="64" spans="1:12" ht="21" customHeight="1">
      <c r="A64" s="15" t="s">
        <v>83</v>
      </c>
      <c r="B64" s="22" t="s">
        <v>93</v>
      </c>
      <c r="C64" s="23" t="s">
        <v>117</v>
      </c>
      <c r="D64" s="22" t="s">
        <v>82</v>
      </c>
      <c r="E64" s="15" t="s">
        <v>46</v>
      </c>
      <c r="F64" s="15">
        <f>G64+I64</f>
        <v>40000</v>
      </c>
      <c r="G64" s="15">
        <v>0</v>
      </c>
      <c r="H64" s="7" t="s">
        <v>11</v>
      </c>
      <c r="I64" s="6">
        <v>40000</v>
      </c>
      <c r="J64" s="6"/>
      <c r="K64" s="6"/>
      <c r="L64" s="6"/>
    </row>
    <row r="65" spans="1:12" ht="31.5" customHeight="1">
      <c r="A65" s="15"/>
      <c r="B65" s="22"/>
      <c r="C65" s="30"/>
      <c r="D65" s="22"/>
      <c r="E65" s="15"/>
      <c r="F65" s="15"/>
      <c r="G65" s="15"/>
      <c r="H65" s="7" t="s">
        <v>36</v>
      </c>
      <c r="I65" s="6"/>
      <c r="J65" s="6"/>
      <c r="K65" s="6"/>
      <c r="L65" s="6"/>
    </row>
    <row r="66" spans="1:12" ht="38.25">
      <c r="A66" s="6" t="s">
        <v>86</v>
      </c>
      <c r="B66" s="8" t="s">
        <v>95</v>
      </c>
      <c r="C66" s="12" t="s">
        <v>130</v>
      </c>
      <c r="D66" s="8" t="s">
        <v>77</v>
      </c>
      <c r="E66" s="6" t="s">
        <v>46</v>
      </c>
      <c r="F66" s="6">
        <f>G66+I66+J66+K66+L66</f>
        <v>23000</v>
      </c>
      <c r="G66" s="6">
        <v>0</v>
      </c>
      <c r="H66" s="7" t="s">
        <v>11</v>
      </c>
      <c r="I66" s="6">
        <v>23000</v>
      </c>
      <c r="J66" s="6"/>
      <c r="K66" s="6"/>
      <c r="L66" s="6"/>
    </row>
    <row r="67" spans="1:12" ht="63.75">
      <c r="A67" s="6" t="s">
        <v>90</v>
      </c>
      <c r="B67" s="12" t="s">
        <v>96</v>
      </c>
      <c r="C67" s="12" t="s">
        <v>131</v>
      </c>
      <c r="D67" s="8" t="s">
        <v>77</v>
      </c>
      <c r="E67" s="6" t="s">
        <v>46</v>
      </c>
      <c r="F67" s="6">
        <f>G67+I67+J67+K67+L67</f>
        <v>30000</v>
      </c>
      <c r="G67" s="6">
        <v>0</v>
      </c>
      <c r="H67" s="7" t="s">
        <v>11</v>
      </c>
      <c r="I67" s="6">
        <v>30000</v>
      </c>
      <c r="J67" s="6"/>
      <c r="K67" s="6"/>
      <c r="L67" s="6"/>
    </row>
    <row r="68" spans="1:12" ht="12.75">
      <c r="A68" s="26" t="s">
        <v>92</v>
      </c>
      <c r="B68" s="33" t="s">
        <v>97</v>
      </c>
      <c r="C68" s="33" t="s">
        <v>122</v>
      </c>
      <c r="D68" s="36" t="s">
        <v>77</v>
      </c>
      <c r="E68" s="26" t="s">
        <v>46</v>
      </c>
      <c r="F68" s="26">
        <f>G68+I68+J68+K68+L68+I69+J69+L69+I70+J70+K70+L70</f>
        <v>512000</v>
      </c>
      <c r="G68" s="26">
        <v>0</v>
      </c>
      <c r="H68" s="7" t="s">
        <v>11</v>
      </c>
      <c r="I68" s="6">
        <f>197500+60000-8000</f>
        <v>249500</v>
      </c>
      <c r="J68" s="6"/>
      <c r="K68" s="6"/>
      <c r="L68" s="6"/>
    </row>
    <row r="69" spans="1:12" ht="12.75">
      <c r="A69" s="27"/>
      <c r="B69" s="34"/>
      <c r="C69" s="34"/>
      <c r="D69" s="37"/>
      <c r="E69" s="27"/>
      <c r="F69" s="27"/>
      <c r="G69" s="27"/>
      <c r="H69" s="7" t="s">
        <v>139</v>
      </c>
      <c r="I69" s="6">
        <v>100000</v>
      </c>
      <c r="J69" s="6"/>
      <c r="K69" s="6"/>
      <c r="L69" s="6"/>
    </row>
    <row r="70" spans="1:12" ht="12.75">
      <c r="A70" s="28"/>
      <c r="B70" s="35"/>
      <c r="C70" s="35"/>
      <c r="D70" s="38"/>
      <c r="E70" s="28"/>
      <c r="F70" s="28"/>
      <c r="G70" s="28"/>
      <c r="H70" s="7" t="s">
        <v>146</v>
      </c>
      <c r="I70" s="6">
        <v>162500</v>
      </c>
      <c r="J70" s="6"/>
      <c r="K70" s="6"/>
      <c r="L70" s="6"/>
    </row>
    <row r="71" spans="1:12" ht="25.5">
      <c r="A71" s="6" t="s">
        <v>94</v>
      </c>
      <c r="B71" s="8" t="s">
        <v>98</v>
      </c>
      <c r="C71" s="12" t="s">
        <v>132</v>
      </c>
      <c r="D71" s="8" t="s">
        <v>99</v>
      </c>
      <c r="E71" s="6" t="s">
        <v>54</v>
      </c>
      <c r="F71" s="6">
        <f>G71+I71+J71+K71+L71</f>
        <v>160000</v>
      </c>
      <c r="G71" s="6">
        <v>0</v>
      </c>
      <c r="H71" s="7" t="s">
        <v>11</v>
      </c>
      <c r="I71" s="6">
        <f>140000-60000</f>
        <v>80000</v>
      </c>
      <c r="J71" s="6">
        <v>80000</v>
      </c>
      <c r="K71" s="6"/>
      <c r="L71" s="6"/>
    </row>
    <row r="72" spans="1:12" ht="76.5">
      <c r="A72" s="6" t="s">
        <v>109</v>
      </c>
      <c r="B72" s="12" t="s">
        <v>100</v>
      </c>
      <c r="C72" s="8" t="s">
        <v>133</v>
      </c>
      <c r="D72" s="8" t="s">
        <v>101</v>
      </c>
      <c r="E72" s="6" t="s">
        <v>46</v>
      </c>
      <c r="F72" s="6">
        <f>G72+I72+J72+K72+L72</f>
        <v>104200</v>
      </c>
      <c r="G72" s="6">
        <v>0</v>
      </c>
      <c r="H72" s="7" t="s">
        <v>11</v>
      </c>
      <c r="I72" s="6">
        <f>50000+54200</f>
        <v>104200</v>
      </c>
      <c r="J72" s="6"/>
      <c r="K72" s="6"/>
      <c r="L72" s="6"/>
    </row>
    <row r="73" spans="1:12" ht="102">
      <c r="A73" s="6" t="s">
        <v>140</v>
      </c>
      <c r="B73" s="12" t="s">
        <v>141</v>
      </c>
      <c r="C73" s="8" t="s">
        <v>142</v>
      </c>
      <c r="D73" s="8" t="s">
        <v>77</v>
      </c>
      <c r="E73" s="6" t="s">
        <v>46</v>
      </c>
      <c r="F73" s="6">
        <f>G73+I73+J73+K73+L73</f>
        <v>253710</v>
      </c>
      <c r="G73" s="6">
        <v>3710</v>
      </c>
      <c r="H73" s="7" t="s">
        <v>143</v>
      </c>
      <c r="I73" s="6">
        <v>250000</v>
      </c>
      <c r="J73" s="6"/>
      <c r="K73" s="6"/>
      <c r="L73" s="6"/>
    </row>
    <row r="74" spans="1:12" ht="12.75">
      <c r="A74" s="15" t="s">
        <v>102</v>
      </c>
      <c r="B74" s="15"/>
      <c r="C74" s="15"/>
      <c r="D74" s="15"/>
      <c r="E74" s="15"/>
      <c r="F74" s="6">
        <f>SUM(F7:F73)</f>
        <v>33840396</v>
      </c>
      <c r="G74" s="6">
        <f>SUM(G7:G73)</f>
        <v>1434050</v>
      </c>
      <c r="H74" s="6"/>
      <c r="I74" s="6">
        <f>SUM(I7:I73)</f>
        <v>4187512</v>
      </c>
      <c r="J74" s="6">
        <f>SUM(J7:J73)</f>
        <v>12747278</v>
      </c>
      <c r="K74" s="6">
        <f>SUM(K7:K73)</f>
        <v>8839278</v>
      </c>
      <c r="L74" s="6">
        <f>SUM(L7:L73)</f>
        <v>6632278</v>
      </c>
    </row>
    <row r="75" spans="1:12" ht="12.75">
      <c r="A75" s="14" t="s">
        <v>103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>
      <c r="A78" s="1"/>
      <c r="B78" s="11" t="s">
        <v>105</v>
      </c>
      <c r="C78" s="11"/>
      <c r="D78" s="11">
        <v>2007</v>
      </c>
      <c r="E78" s="11">
        <v>2008</v>
      </c>
      <c r="F78" s="11">
        <v>2009</v>
      </c>
      <c r="G78" s="11" t="s">
        <v>137</v>
      </c>
      <c r="H78" s="1"/>
      <c r="I78" s="1"/>
      <c r="J78" s="1"/>
      <c r="K78" s="1"/>
      <c r="L78" s="1"/>
    </row>
    <row r="79" spans="1:12" ht="12.75">
      <c r="A79" s="1"/>
      <c r="B79" s="9" t="s">
        <v>11</v>
      </c>
      <c r="C79" s="9"/>
      <c r="D79" s="9">
        <f>I7+I10+I12+I15+I17+I18+I21+I24+I27+I30+I32+I33+I36+I39+I41+I44+I46+I47+I50+I52+I53+I55+I56+I58+I61+I64+I66+I67+I68+I71+I72+I73</f>
        <v>3584512</v>
      </c>
      <c r="E79" s="9">
        <f>J7+J10+J12+J15+J17+J18+J21+J24+J27+J30+J32+J33+J36+J39+J41+J44+J46+J47+J50+J52+J53+J55+J56+J58+J61+J64+J66+J67+J68+J71+J72+J73</f>
        <v>3765242</v>
      </c>
      <c r="F79" s="9">
        <f>K7+K10+K12+K15+K17+K18+K21+K24+K27+K30+K32+K33+K36+K39+K41+K44+K46+K47+K50+K52+K53+K55+K56+K58+K61+K64+K66+K67+K68+K71+K72+K73</f>
        <v>2103292</v>
      </c>
      <c r="G79" s="9">
        <f>L7+L10+L12+L15+L17+L18+L21+L24+L27+L30+L32+L33+L36+L39+L41+L44+L46+L47+L50+L52+L53+L55+L56+L58+L61+L64+L66+L67+L68+L71+L72+L73</f>
        <v>1466492</v>
      </c>
      <c r="H79" s="1"/>
      <c r="I79" s="1"/>
      <c r="J79" s="1"/>
      <c r="K79" s="1"/>
      <c r="L79" s="1"/>
    </row>
    <row r="80" spans="1:12" ht="12.75">
      <c r="A80" s="1"/>
      <c r="B80" s="9" t="s">
        <v>151</v>
      </c>
      <c r="C80" s="9"/>
      <c r="D80" s="9">
        <f>I9+I11+I14+I20+I23+I26+I29+I35+I38+I43+I45+I49+I57+I60+I63+I65</f>
        <v>112500</v>
      </c>
      <c r="E80" s="9">
        <f>J9+J11+J14+J20+J23+J26+J29+J35+J38+J43+J45+J49+J57+J60+J63+J65</f>
        <v>7575208</v>
      </c>
      <c r="F80" s="9">
        <f>K9+K11+K14+K20+K23+K26+K29+K35+K38+K43+K45+K49+K57+K60+K63+K65</f>
        <v>6249458</v>
      </c>
      <c r="G80" s="9">
        <f>L9+L11+L14+L20+L23+L26+L29+L35+L38+L43+L45+L49+L57+L60+L63+L65</f>
        <v>5121458</v>
      </c>
      <c r="H80" s="1"/>
      <c r="I80" s="1"/>
      <c r="J80" s="1"/>
      <c r="K80" s="1"/>
      <c r="L80" s="1"/>
    </row>
    <row r="81" spans="1:12" ht="12.75">
      <c r="A81" s="1"/>
      <c r="B81" s="9" t="s">
        <v>104</v>
      </c>
      <c r="C81" s="9"/>
      <c r="D81" s="9">
        <f>I8+I13+I19+I22+I25+I28+I31+I34+I37+I40+I42+I48+I54+I59+I62+I69+I70</f>
        <v>490500</v>
      </c>
      <c r="E81" s="9">
        <f>J8+J13+J19+J22+J25+J28+J31+J34+J37+J40+J42+J48+J54+J59+J62+J69+J70</f>
        <v>1406828</v>
      </c>
      <c r="F81" s="9">
        <f>K8+K13+K19+K22+K25+K28+K31+K34+K37+K40+K42+K48+K54+K59+K62+K69+K70</f>
        <v>486528</v>
      </c>
      <c r="G81" s="9">
        <f>L8+L13+L19+L22+L25+L28+L31+L34+L37+L40+L42+L48+L54+L59+L62+L69+L70</f>
        <v>44328</v>
      </c>
      <c r="H81" s="1"/>
      <c r="I81" s="1"/>
      <c r="J81" s="1"/>
      <c r="K81" s="1"/>
      <c r="L81" s="1"/>
    </row>
    <row r="82" spans="1:12" ht="12.75">
      <c r="A82" s="1"/>
      <c r="B82" s="10" t="s">
        <v>107</v>
      </c>
      <c r="C82" s="10"/>
      <c r="D82" s="9">
        <f>SUM(D79:D81)</f>
        <v>4187512</v>
      </c>
      <c r="E82" s="9">
        <f>SUM(E79:E81)</f>
        <v>12747278</v>
      </c>
      <c r="F82" s="9">
        <f>SUM(F79:F81)</f>
        <v>8839278</v>
      </c>
      <c r="G82" s="9">
        <f>SUM(G79:G81)</f>
        <v>6632278</v>
      </c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39" t="s">
        <v>156</v>
      </c>
      <c r="I84" s="39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40" t="s">
        <v>155</v>
      </c>
      <c r="I85" s="39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 t="s">
        <v>106</v>
      </c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 t="s">
        <v>106</v>
      </c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 t="s">
        <v>106</v>
      </c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 t="s">
        <v>106</v>
      </c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</sheetData>
  <mergeCells count="174">
    <mergeCell ref="E10:E11"/>
    <mergeCell ref="F10:F11"/>
    <mergeCell ref="G10:G11"/>
    <mergeCell ref="A10:A11"/>
    <mergeCell ref="B10:B11"/>
    <mergeCell ref="C10:C11"/>
    <mergeCell ref="D10:D11"/>
    <mergeCell ref="E68:E70"/>
    <mergeCell ref="F68:F70"/>
    <mergeCell ref="G68:G70"/>
    <mergeCell ref="A68:A70"/>
    <mergeCell ref="B68:B70"/>
    <mergeCell ref="C68:C70"/>
    <mergeCell ref="D68:D70"/>
    <mergeCell ref="C56:C57"/>
    <mergeCell ref="C58:C60"/>
    <mergeCell ref="C61:C63"/>
    <mergeCell ref="C64:C65"/>
    <mergeCell ref="C44:C45"/>
    <mergeCell ref="C47:C49"/>
    <mergeCell ref="C50:C51"/>
    <mergeCell ref="C53:C54"/>
    <mergeCell ref="C27:C29"/>
    <mergeCell ref="C30:C31"/>
    <mergeCell ref="C33:C35"/>
    <mergeCell ref="C36:C38"/>
    <mergeCell ref="E24:E26"/>
    <mergeCell ref="D24:D26"/>
    <mergeCell ref="B24:B26"/>
    <mergeCell ref="A24:A26"/>
    <mergeCell ref="C24:C26"/>
    <mergeCell ref="C5:C6"/>
    <mergeCell ref="C12:C14"/>
    <mergeCell ref="C7:C9"/>
    <mergeCell ref="C18:C20"/>
    <mergeCell ref="A74:E74"/>
    <mergeCell ref="D7:D9"/>
    <mergeCell ref="F61:F63"/>
    <mergeCell ref="G61:G63"/>
    <mergeCell ref="A64:A65"/>
    <mergeCell ref="B64:B65"/>
    <mergeCell ref="D64:D65"/>
    <mergeCell ref="E64:E65"/>
    <mergeCell ref="F64:F65"/>
    <mergeCell ref="G64:G65"/>
    <mergeCell ref="A61:A63"/>
    <mergeCell ref="B61:B63"/>
    <mergeCell ref="D61:D63"/>
    <mergeCell ref="E61:E63"/>
    <mergeCell ref="F56:F57"/>
    <mergeCell ref="G56:G57"/>
    <mergeCell ref="A58:A60"/>
    <mergeCell ref="B58:B60"/>
    <mergeCell ref="D58:D60"/>
    <mergeCell ref="E58:E60"/>
    <mergeCell ref="F58:F60"/>
    <mergeCell ref="G58:G60"/>
    <mergeCell ref="A56:A57"/>
    <mergeCell ref="B56:B57"/>
    <mergeCell ref="D56:D57"/>
    <mergeCell ref="E56:E57"/>
    <mergeCell ref="L50:L51"/>
    <mergeCell ref="A53:A54"/>
    <mergeCell ref="B53:B54"/>
    <mergeCell ref="D53:D54"/>
    <mergeCell ref="E53:E54"/>
    <mergeCell ref="F53:F54"/>
    <mergeCell ref="G53:G54"/>
    <mergeCell ref="H50:H51"/>
    <mergeCell ref="I50:I51"/>
    <mergeCell ref="J50:J51"/>
    <mergeCell ref="K50:K51"/>
    <mergeCell ref="F47:F49"/>
    <mergeCell ref="G47:G49"/>
    <mergeCell ref="F50:F51"/>
    <mergeCell ref="G50:G51"/>
    <mergeCell ref="A50:A51"/>
    <mergeCell ref="B50:B51"/>
    <mergeCell ref="D50:D51"/>
    <mergeCell ref="E50:E51"/>
    <mergeCell ref="A47:A49"/>
    <mergeCell ref="B47:B49"/>
    <mergeCell ref="D47:D49"/>
    <mergeCell ref="E47:E49"/>
    <mergeCell ref="F44:F45"/>
    <mergeCell ref="G44:G45"/>
    <mergeCell ref="A41:A43"/>
    <mergeCell ref="B41:B43"/>
    <mergeCell ref="A44:A45"/>
    <mergeCell ref="B44:B45"/>
    <mergeCell ref="D44:D45"/>
    <mergeCell ref="E44:E45"/>
    <mergeCell ref="D41:D43"/>
    <mergeCell ref="E41:E43"/>
    <mergeCell ref="F36:F38"/>
    <mergeCell ref="G36:G38"/>
    <mergeCell ref="F39:F40"/>
    <mergeCell ref="G39:G40"/>
    <mergeCell ref="F41:F43"/>
    <mergeCell ref="G41:G43"/>
    <mergeCell ref="A39:A40"/>
    <mergeCell ref="B39:B40"/>
    <mergeCell ref="D39:D40"/>
    <mergeCell ref="E39:E40"/>
    <mergeCell ref="C41:C43"/>
    <mergeCell ref="C39:C40"/>
    <mergeCell ref="F33:F35"/>
    <mergeCell ref="G33:G35"/>
    <mergeCell ref="A36:A38"/>
    <mergeCell ref="B36:B38"/>
    <mergeCell ref="D36:D38"/>
    <mergeCell ref="E36:E38"/>
    <mergeCell ref="A33:A35"/>
    <mergeCell ref="B33:B35"/>
    <mergeCell ref="D33:D35"/>
    <mergeCell ref="E33:E35"/>
    <mergeCell ref="F30:F31"/>
    <mergeCell ref="G30:G31"/>
    <mergeCell ref="A27:A29"/>
    <mergeCell ref="B27:B29"/>
    <mergeCell ref="A30:A31"/>
    <mergeCell ref="B30:B31"/>
    <mergeCell ref="D30:D31"/>
    <mergeCell ref="E30:E31"/>
    <mergeCell ref="D27:D29"/>
    <mergeCell ref="E27:E29"/>
    <mergeCell ref="F21:F23"/>
    <mergeCell ref="G21:G23"/>
    <mergeCell ref="F27:F29"/>
    <mergeCell ref="G27:G29"/>
    <mergeCell ref="G24:G26"/>
    <mergeCell ref="F24:F26"/>
    <mergeCell ref="A21:A23"/>
    <mergeCell ref="B21:B23"/>
    <mergeCell ref="D21:D23"/>
    <mergeCell ref="E21:E23"/>
    <mergeCell ref="C21:C23"/>
    <mergeCell ref="J15:J16"/>
    <mergeCell ref="K15:K16"/>
    <mergeCell ref="L15:L16"/>
    <mergeCell ref="A18:A20"/>
    <mergeCell ref="B18:B20"/>
    <mergeCell ref="D18:D20"/>
    <mergeCell ref="E18:E20"/>
    <mergeCell ref="F18:F20"/>
    <mergeCell ref="G18:G20"/>
    <mergeCell ref="F15:F16"/>
    <mergeCell ref="G15:G16"/>
    <mergeCell ref="H15:H16"/>
    <mergeCell ref="I15:I16"/>
    <mergeCell ref="A15:A16"/>
    <mergeCell ref="B15:B16"/>
    <mergeCell ref="D15:D16"/>
    <mergeCell ref="E15:E16"/>
    <mergeCell ref="G7:G9"/>
    <mergeCell ref="A12:A14"/>
    <mergeCell ref="B12:B14"/>
    <mergeCell ref="D12:D14"/>
    <mergeCell ref="E12:E14"/>
    <mergeCell ref="F12:F14"/>
    <mergeCell ref="G12:G14"/>
    <mergeCell ref="A7:A9"/>
    <mergeCell ref="B7:B9"/>
    <mergeCell ref="E7:E9"/>
    <mergeCell ref="F7:F9"/>
    <mergeCell ref="A4:L4"/>
    <mergeCell ref="F5:F6"/>
    <mergeCell ref="G5:G6"/>
    <mergeCell ref="H5:H6"/>
    <mergeCell ref="I5:L5"/>
    <mergeCell ref="A5:A6"/>
    <mergeCell ref="B5:B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2007-06-21T09:30:56Z</cp:lastPrinted>
  <dcterms:created xsi:type="dcterms:W3CDTF">1997-02-26T13:46:56Z</dcterms:created>
  <dcterms:modified xsi:type="dcterms:W3CDTF">2007-06-28T07:45:13Z</dcterms:modified>
  <cp:category/>
  <cp:version/>
  <cp:contentType/>
  <cp:contentStatus/>
</cp:coreProperties>
</file>