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<sst xmlns="http://schemas.openxmlformats.org/spreadsheetml/2006/main" count="253" uniqueCount="159">
  <si>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</si>
  <si>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</si>
  <si>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</si>
  <si>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</si>
  <si>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</si>
  <si>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</si>
  <si>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</si>
  <si>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</si>
  <si>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</si>
  <si>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</si>
  <si>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</si>
  <si>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</si>
  <si>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</si>
  <si>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</si>
  <si>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</si>
  <si>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</si>
  <si>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</si>
  <si>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</si>
  <si>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</si>
  <si>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</si>
  <si>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</si>
  <si>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</si>
  <si>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</si>
  <si>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</si>
  <si>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</si>
  <si>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</si>
  <si>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</si>
  <si>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</si>
  <si>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</si>
  <si>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</si>
  <si>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</si>
  <si>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</si>
  <si>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</si>
  <si>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</si>
  <si>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</si>
  <si>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</si>
  <si>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</si>
  <si>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</si>
  <si>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</si>
  <si>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</si>
  <si>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</si>
  <si>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</si>
  <si>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</si>
  <si>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</si>
  <si>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</si>
  <si>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</si>
  <si>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</si>
  <si>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</si>
  <si>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</si>
  <si>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</si>
  <si>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</si>
  <si>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</si>
  <si>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</si>
  <si>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</si>
  <si>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</si>
  <si>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</si>
  <si>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</si>
  <si>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</si>
  <si>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</si>
  <si>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</si>
  <si>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</si>
  <si>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</si>
  <si>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</si>
  <si>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</si>
  <si>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</si>
  <si>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</si>
  <si>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</si>
  <si>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</si>
  <si>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</si>
  <si>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</si>
  <si>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</si>
  <si>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</si>
  <si>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</si>
  <si>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</si>
  <si>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</si>
  <si>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</si>
  <si>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</si>
  <si>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</si>
  <si>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</si>
  <si>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</si>
  <si>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</si>
  <si>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</si>
  <si>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</si>
  <si>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</si>
  <si>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</si>
  <si>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</si>
  <si>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</si>
  <si>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</si>
  <si>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</si>
  <si>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</si>
  <si>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</si>
  <si>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</si>
  <si>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</si>
  <si>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</si>
  <si>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</si>
  <si>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</si>
  <si>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</si>
  <si>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</si>
  <si>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</si>
  <si>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</si>
  <si>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</si>
  <si>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</si>
  <si>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</si>
  <si>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</si>
  <si>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</si>
  <si>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</si>
  <si>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</si>
  <si>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</si>
  <si>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</si>
  <si>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</si>
  <si>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</si>
  <si>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</si>
  <si>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</si>
  <si>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</si>
  <si>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</si>
  <si>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</si>
  <si>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</si>
  <si>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</si>
  <si>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</si>
  <si>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</si>
  <si>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</si>
  <si>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</si>
  <si>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</si>
  <si>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</si>
  <si>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</si>
  <si>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</si>
  <si>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</si>
  <si>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</si>
  <si>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</si>
  <si>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</si>
  <si>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</si>
  <si>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</si>
  <si>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</si>
  <si>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</si>
  <si>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</si>
  <si>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</si>
  <si>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</si>
  <si>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</si>
  <si>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</si>
  <si>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</si>
  <si>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</si>
  <si>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</si>
  <si>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</si>
  <si>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</si>
  <si>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</si>
  <si>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</si>
  <si>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</si>
  <si>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</si>
  <si>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</si>
  <si>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</si>
  <si>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</si>
  <si>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>załącznik nr 1</t>
  </si>
  <si>
    <t>Budowa drogi dojazdowej do gruntów rolnych Krzywiczyny- Świniary Wielkie</t>
  </si>
  <si>
    <t>2006-2009</t>
  </si>
  <si>
    <t>Budowa drogi dojazdowej do gruntów rolnych w miejscowości Wąsice</t>
  </si>
  <si>
    <t>do uchwały  Rady Miejskiej w Wołczynie nr XIII/109/2007</t>
  </si>
  <si>
    <t>z dnia 31.10.2007r.</t>
  </si>
  <si>
    <t xml:space="preserve">Przewodniczący Rady Miejskiej 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</si>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</sst>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77">
      <selection activeCell="G92" sqref="G92:H93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151</v>
      </c>
    </row>
    <row r="2" ht="12.75">
      <c r="H2" s="13" t="s">
        <v>155</v>
      </c>
    </row>
    <row r="3" ht="12.75">
      <c r="H3" s="13" t="s">
        <v>156</v>
      </c>
    </row>
    <row r="4" spans="1:12" ht="12.7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12.75">
      <c r="A5" s="31" t="s">
        <v>7</v>
      </c>
      <c r="B5" s="31" t="s">
        <v>1</v>
      </c>
      <c r="C5" s="31" t="s">
        <v>112</v>
      </c>
      <c r="D5" s="31" t="s">
        <v>2</v>
      </c>
      <c r="E5" s="31" t="s">
        <v>3</v>
      </c>
      <c r="F5" s="31" t="s">
        <v>4</v>
      </c>
      <c r="G5" s="31" t="s">
        <v>109</v>
      </c>
      <c r="H5" s="31" t="s">
        <v>5</v>
      </c>
      <c r="I5" s="36" t="s">
        <v>6</v>
      </c>
      <c r="J5" s="37"/>
      <c r="K5" s="37"/>
      <c r="L5" s="38"/>
      <c r="M5" s="1"/>
    </row>
    <row r="6" spans="1:13" ht="26.25" customHeight="1">
      <c r="A6" s="35"/>
      <c r="B6" s="35"/>
      <c r="C6" s="32"/>
      <c r="D6" s="35"/>
      <c r="E6" s="35"/>
      <c r="F6" s="35"/>
      <c r="G6" s="35"/>
      <c r="H6" s="35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33" t="s">
        <v>9</v>
      </c>
      <c r="B7" s="27" t="s">
        <v>113</v>
      </c>
      <c r="C7" s="17" t="s">
        <v>131</v>
      </c>
      <c r="D7" s="17" t="s">
        <v>14</v>
      </c>
      <c r="E7" s="33" t="s">
        <v>15</v>
      </c>
      <c r="F7" s="33">
        <f>G7+I7+I8+I9+J7+J8+J9+K7+K8+K9+L7+L8+L9</f>
        <v>1038000</v>
      </c>
      <c r="G7" s="33">
        <v>0</v>
      </c>
      <c r="H7" s="7" t="s">
        <v>11</v>
      </c>
      <c r="I7" s="6">
        <f>1880000-30000-82000-668000-52000-10000</f>
        <v>1038000</v>
      </c>
      <c r="J7" s="6"/>
      <c r="K7" s="6"/>
      <c r="L7" s="6"/>
      <c r="M7" s="1"/>
      <c r="Q7" s="2"/>
    </row>
    <row r="8" spans="1:13" ht="26.25" customHeight="1">
      <c r="A8" s="33"/>
      <c r="B8" s="27"/>
      <c r="C8" s="30"/>
      <c r="D8" s="30"/>
      <c r="E8" s="33"/>
      <c r="F8" s="33"/>
      <c r="G8" s="33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33"/>
      <c r="B9" s="27"/>
      <c r="C9" s="19"/>
      <c r="D9" s="19"/>
      <c r="E9" s="33"/>
      <c r="F9" s="33"/>
      <c r="G9" s="33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15" t="s">
        <v>13</v>
      </c>
      <c r="B10" s="17" t="s">
        <v>111</v>
      </c>
      <c r="C10" s="17" t="s">
        <v>127</v>
      </c>
      <c r="D10" s="17" t="s">
        <v>18</v>
      </c>
      <c r="E10" s="15" t="s">
        <v>147</v>
      </c>
      <c r="F10" s="15">
        <f>G10+I10+J10+K10+L10+I11+J11+K11+L11</f>
        <v>8839780</v>
      </c>
      <c r="G10" s="15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16"/>
      <c r="B11" s="18"/>
      <c r="C11" s="19"/>
      <c r="D11" s="18"/>
      <c r="E11" s="16"/>
      <c r="F11" s="16"/>
      <c r="G11" s="16"/>
      <c r="H11" s="7" t="s">
        <v>146</v>
      </c>
      <c r="I11" s="6"/>
      <c r="J11" s="6">
        <v>5199000</v>
      </c>
      <c r="K11" s="6">
        <v>1620000</v>
      </c>
      <c r="L11" s="6"/>
      <c r="M11" s="1"/>
    </row>
    <row r="12" spans="1:13" ht="12.75">
      <c r="A12" s="33" t="s">
        <v>17</v>
      </c>
      <c r="B12" s="27" t="s">
        <v>20</v>
      </c>
      <c r="C12" s="17" t="s">
        <v>115</v>
      </c>
      <c r="D12" s="27" t="s">
        <v>21</v>
      </c>
      <c r="E12" s="33" t="s">
        <v>145</v>
      </c>
      <c r="F12" s="33">
        <f>G12+I12+I13+I14+J12+J13+J14+K12+K13+K14+L12+L13+L14</f>
        <v>9781788</v>
      </c>
      <c r="G12" s="33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33"/>
      <c r="B13" s="27"/>
      <c r="C13" s="29"/>
      <c r="D13" s="27"/>
      <c r="E13" s="33"/>
      <c r="F13" s="33"/>
      <c r="G13" s="33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33"/>
      <c r="B14" s="27"/>
      <c r="C14" s="18"/>
      <c r="D14" s="27"/>
      <c r="E14" s="33"/>
      <c r="F14" s="33"/>
      <c r="G14" s="33"/>
      <c r="H14" s="7" t="s">
        <v>146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33" t="s">
        <v>19</v>
      </c>
      <c r="B15" s="27" t="s">
        <v>25</v>
      </c>
      <c r="C15" s="7" t="s">
        <v>116</v>
      </c>
      <c r="D15" s="27" t="s">
        <v>26</v>
      </c>
      <c r="E15" s="33" t="s">
        <v>27</v>
      </c>
      <c r="F15" s="33">
        <f>G15+I15+J15+K15+L15</f>
        <v>966800</v>
      </c>
      <c r="G15" s="33">
        <v>228800</v>
      </c>
      <c r="H15" s="27" t="s">
        <v>11</v>
      </c>
      <c r="I15" s="33">
        <v>130000</v>
      </c>
      <c r="J15" s="33">
        <v>130000</v>
      </c>
      <c r="K15" s="33">
        <v>130000</v>
      </c>
      <c r="L15" s="33">
        <v>348000</v>
      </c>
      <c r="M15" s="1"/>
    </row>
    <row r="16" spans="1:13" ht="12.75" hidden="1">
      <c r="A16" s="33"/>
      <c r="B16" s="27"/>
      <c r="C16" s="7"/>
      <c r="D16" s="27"/>
      <c r="E16" s="33"/>
      <c r="F16" s="33"/>
      <c r="G16" s="33"/>
      <c r="H16" s="27"/>
      <c r="I16" s="33"/>
      <c r="J16" s="33"/>
      <c r="K16" s="33"/>
      <c r="L16" s="33"/>
      <c r="M16" s="1"/>
    </row>
    <row r="17" spans="1:13" ht="38.25">
      <c r="A17" s="6" t="s">
        <v>23</v>
      </c>
      <c r="B17" s="7" t="s">
        <v>106</v>
      </c>
      <c r="C17" s="7" t="s">
        <v>135</v>
      </c>
      <c r="D17" s="7" t="s">
        <v>132</v>
      </c>
      <c r="E17" s="6" t="s">
        <v>108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33" t="s">
        <v>24</v>
      </c>
      <c r="B18" s="27" t="s">
        <v>29</v>
      </c>
      <c r="C18" s="17" t="s">
        <v>117</v>
      </c>
      <c r="D18" s="27" t="s">
        <v>30</v>
      </c>
      <c r="E18" s="33" t="s">
        <v>31</v>
      </c>
      <c r="F18" s="33">
        <f>G18+I18+I19+I21+J18+J19+J21+K18+K19+K21+L18+L19+L21+I20</f>
        <v>1454468</v>
      </c>
      <c r="G18" s="33">
        <v>74890</v>
      </c>
      <c r="H18" s="7" t="s">
        <v>11</v>
      </c>
      <c r="I18" s="6">
        <f>30000</f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33"/>
      <c r="B19" s="27"/>
      <c r="C19" s="29"/>
      <c r="D19" s="27"/>
      <c r="E19" s="33"/>
      <c r="F19" s="33"/>
      <c r="G19" s="33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7" customHeight="1">
      <c r="A20" s="33"/>
      <c r="B20" s="27"/>
      <c r="C20" s="29"/>
      <c r="D20" s="27"/>
      <c r="E20" s="33"/>
      <c r="F20" s="33"/>
      <c r="G20" s="33"/>
      <c r="H20" s="7" t="s">
        <v>149</v>
      </c>
      <c r="I20" s="6">
        <v>19744</v>
      </c>
      <c r="J20" s="6"/>
      <c r="K20" s="6"/>
      <c r="L20" s="6"/>
      <c r="M20" s="1"/>
    </row>
    <row r="21" spans="1:13" ht="26.25" customHeight="1">
      <c r="A21" s="33"/>
      <c r="B21" s="27"/>
      <c r="C21" s="18"/>
      <c r="D21" s="27"/>
      <c r="E21" s="33"/>
      <c r="F21" s="33"/>
      <c r="G21" s="33"/>
      <c r="H21" s="7" t="s">
        <v>12</v>
      </c>
      <c r="I21" s="6"/>
      <c r="J21" s="6">
        <v>332458</v>
      </c>
      <c r="K21" s="6">
        <v>332458</v>
      </c>
      <c r="L21" s="6">
        <v>332458</v>
      </c>
      <c r="M21" s="1"/>
    </row>
    <row r="22" spans="1:13" ht="12.75">
      <c r="A22" s="33" t="s">
        <v>28</v>
      </c>
      <c r="B22" s="27" t="s">
        <v>33</v>
      </c>
      <c r="C22" s="17" t="s">
        <v>118</v>
      </c>
      <c r="D22" s="27" t="s">
        <v>34</v>
      </c>
      <c r="E22" s="33" t="s">
        <v>141</v>
      </c>
      <c r="F22" s="33">
        <f>G22+I22+I23+I24+J22+J23+J24+K22+K23+K24+L22+L23+L24</f>
        <v>2050000</v>
      </c>
      <c r="G22" s="33">
        <v>0</v>
      </c>
      <c r="H22" s="7" t="s">
        <v>11</v>
      </c>
      <c r="I22" s="6">
        <v>50000</v>
      </c>
      <c r="J22" s="6">
        <v>270000</v>
      </c>
      <c r="K22" s="6">
        <v>430000</v>
      </c>
      <c r="L22" s="6"/>
      <c r="M22" s="1"/>
    </row>
    <row r="23" spans="1:13" ht="29.25" customHeight="1">
      <c r="A23" s="33"/>
      <c r="B23" s="27"/>
      <c r="C23" s="29"/>
      <c r="D23" s="27"/>
      <c r="E23" s="33"/>
      <c r="F23" s="33"/>
      <c r="G23" s="33"/>
      <c r="H23" s="7" t="s">
        <v>16</v>
      </c>
      <c r="I23" s="6">
        <v>0</v>
      </c>
      <c r="J23" s="6">
        <v>200000</v>
      </c>
      <c r="K23" s="6">
        <v>350000</v>
      </c>
      <c r="L23" s="6"/>
      <c r="M23" s="1"/>
    </row>
    <row r="24" spans="1:13" ht="33.75" customHeight="1">
      <c r="A24" s="33"/>
      <c r="B24" s="27"/>
      <c r="C24" s="18"/>
      <c r="D24" s="27"/>
      <c r="E24" s="33"/>
      <c r="F24" s="33"/>
      <c r="G24" s="33"/>
      <c r="H24" s="7" t="s">
        <v>36</v>
      </c>
      <c r="I24" s="6">
        <v>0</v>
      </c>
      <c r="J24" s="6">
        <v>300000</v>
      </c>
      <c r="K24" s="6">
        <v>450000</v>
      </c>
      <c r="L24" s="6"/>
      <c r="M24" s="1"/>
    </row>
    <row r="25" spans="1:13" ht="12.75" customHeight="1">
      <c r="A25" s="15" t="s">
        <v>32</v>
      </c>
      <c r="B25" s="17" t="s">
        <v>38</v>
      </c>
      <c r="C25" s="17" t="s">
        <v>119</v>
      </c>
      <c r="D25" s="17" t="s">
        <v>39</v>
      </c>
      <c r="E25" s="15" t="s">
        <v>35</v>
      </c>
      <c r="F25" s="15">
        <f>G25+I25+I26+I27+J25+J26+J27+K25+K26+K27+L25+L26+L27</f>
        <v>700000</v>
      </c>
      <c r="G25" s="15">
        <v>0</v>
      </c>
      <c r="H25" s="7" t="s">
        <v>11</v>
      </c>
      <c r="I25" s="6">
        <v>60000</v>
      </c>
      <c r="J25" s="6">
        <v>96000</v>
      </c>
      <c r="K25" s="6"/>
      <c r="L25" s="6"/>
      <c r="M25" s="1"/>
    </row>
    <row r="26" spans="1:13" ht="30" customHeight="1">
      <c r="A26" s="20"/>
      <c r="B26" s="29"/>
      <c r="C26" s="29"/>
      <c r="D26" s="29"/>
      <c r="E26" s="20"/>
      <c r="F26" s="20"/>
      <c r="G26" s="20"/>
      <c r="H26" s="7" t="s">
        <v>16</v>
      </c>
      <c r="I26" s="6"/>
      <c r="J26" s="6">
        <v>64000</v>
      </c>
      <c r="K26" s="6"/>
      <c r="L26" s="6"/>
      <c r="M26" s="1"/>
    </row>
    <row r="27" spans="1:12" ht="33" customHeight="1">
      <c r="A27" s="16"/>
      <c r="B27" s="18"/>
      <c r="C27" s="18"/>
      <c r="D27" s="18"/>
      <c r="E27" s="16"/>
      <c r="F27" s="16"/>
      <c r="G27" s="16"/>
      <c r="H27" s="7" t="s">
        <v>36</v>
      </c>
      <c r="I27" s="6"/>
      <c r="J27" s="6">
        <v>480000</v>
      </c>
      <c r="K27" s="6"/>
      <c r="L27" s="6"/>
    </row>
    <row r="28" spans="1:12" ht="12.75">
      <c r="A28" s="33" t="s">
        <v>37</v>
      </c>
      <c r="B28" s="27" t="s">
        <v>41</v>
      </c>
      <c r="C28" s="17" t="s">
        <v>114</v>
      </c>
      <c r="D28" s="27" t="s">
        <v>42</v>
      </c>
      <c r="E28" s="33" t="s">
        <v>85</v>
      </c>
      <c r="F28" s="33">
        <f>G28+I28+I29+I30+J28+J29+J30+K28+K29+K30+L28+L29+L30</f>
        <v>250000</v>
      </c>
      <c r="G28" s="33">
        <v>0</v>
      </c>
      <c r="H28" s="7" t="s">
        <v>11</v>
      </c>
      <c r="I28" s="6">
        <v>0</v>
      </c>
      <c r="J28" s="6">
        <v>24000</v>
      </c>
      <c r="K28" s="6">
        <v>33900</v>
      </c>
      <c r="L28" s="6"/>
    </row>
    <row r="29" spans="1:12" ht="27.75" customHeight="1">
      <c r="A29" s="33"/>
      <c r="B29" s="27"/>
      <c r="C29" s="30"/>
      <c r="D29" s="27"/>
      <c r="E29" s="33"/>
      <c r="F29" s="33"/>
      <c r="G29" s="33"/>
      <c r="H29" s="7" t="s">
        <v>16</v>
      </c>
      <c r="I29" s="6"/>
      <c r="J29" s="6">
        <v>0</v>
      </c>
      <c r="K29" s="6">
        <v>22600</v>
      </c>
      <c r="L29" s="6"/>
    </row>
    <row r="30" spans="1:12" ht="27.75" customHeight="1">
      <c r="A30" s="33"/>
      <c r="B30" s="27"/>
      <c r="C30" s="19"/>
      <c r="D30" s="27"/>
      <c r="E30" s="33"/>
      <c r="F30" s="33"/>
      <c r="G30" s="33"/>
      <c r="H30" s="7" t="s">
        <v>36</v>
      </c>
      <c r="I30" s="6"/>
      <c r="J30" s="6">
        <v>0</v>
      </c>
      <c r="K30" s="6">
        <v>169500</v>
      </c>
      <c r="L30" s="6"/>
    </row>
    <row r="31" spans="1:12" ht="24.75" customHeight="1">
      <c r="A31" s="33" t="s">
        <v>40</v>
      </c>
      <c r="B31" s="27" t="s">
        <v>152</v>
      </c>
      <c r="C31" s="17" t="s">
        <v>114</v>
      </c>
      <c r="D31" s="27" t="s">
        <v>44</v>
      </c>
      <c r="E31" s="33" t="s">
        <v>153</v>
      </c>
      <c r="F31" s="33">
        <f>G31+I31+I32+J31+J32+K31+K32+L31+L32</f>
        <v>1622363</v>
      </c>
      <c r="G31" s="33">
        <v>21363</v>
      </c>
      <c r="H31" s="7" t="s">
        <v>11</v>
      </c>
      <c r="I31" s="6">
        <v>1000</v>
      </c>
      <c r="J31" s="6">
        <v>550000</v>
      </c>
      <c r="K31" s="6">
        <v>550000</v>
      </c>
      <c r="L31" s="6"/>
    </row>
    <row r="32" spans="1:12" ht="48" customHeight="1">
      <c r="A32" s="33"/>
      <c r="B32" s="27"/>
      <c r="C32" s="19"/>
      <c r="D32" s="27"/>
      <c r="E32" s="33"/>
      <c r="F32" s="33"/>
      <c r="G32" s="33"/>
      <c r="H32" s="7" t="s">
        <v>46</v>
      </c>
      <c r="I32" s="6">
        <v>0</v>
      </c>
      <c r="J32" s="6">
        <v>500000</v>
      </c>
      <c r="K32" s="6"/>
      <c r="L32" s="6"/>
    </row>
    <row r="33" spans="1:12" ht="67.5" customHeight="1">
      <c r="A33" s="6" t="s">
        <v>43</v>
      </c>
      <c r="B33" s="7" t="s">
        <v>110</v>
      </c>
      <c r="C33" s="7" t="s">
        <v>120</v>
      </c>
      <c r="D33" s="7" t="s">
        <v>48</v>
      </c>
      <c r="E33" s="6" t="s">
        <v>142</v>
      </c>
      <c r="F33" s="6">
        <f>G33+I33+J33+K33+L33</f>
        <v>584864</v>
      </c>
      <c r="G33" s="6">
        <v>469864</v>
      </c>
      <c r="H33" s="7" t="s">
        <v>11</v>
      </c>
      <c r="I33" s="6">
        <v>0</v>
      </c>
      <c r="J33" s="6">
        <v>115000</v>
      </c>
      <c r="K33" s="6"/>
      <c r="L33" s="6"/>
    </row>
    <row r="34" spans="1:12" ht="12.75">
      <c r="A34" s="33" t="s">
        <v>47</v>
      </c>
      <c r="B34" s="27" t="s">
        <v>52</v>
      </c>
      <c r="C34" s="17" t="s">
        <v>121</v>
      </c>
      <c r="D34" s="27" t="s">
        <v>10</v>
      </c>
      <c r="E34" s="33" t="s">
        <v>53</v>
      </c>
      <c r="F34" s="33">
        <f>G34+I34+I35+I36+J34+J35+J36+K34+K35+K36+L34+L35+L36</f>
        <v>721066</v>
      </c>
      <c r="G34" s="33">
        <v>11066</v>
      </c>
      <c r="H34" s="7" t="s">
        <v>11</v>
      </c>
      <c r="I34" s="6">
        <v>10000</v>
      </c>
      <c r="J34" s="6">
        <v>200000</v>
      </c>
      <c r="K34" s="6"/>
      <c r="L34" s="6"/>
    </row>
    <row r="35" spans="1:12" ht="27.75" customHeight="1">
      <c r="A35" s="33"/>
      <c r="B35" s="27"/>
      <c r="C35" s="29"/>
      <c r="D35" s="27"/>
      <c r="E35" s="33"/>
      <c r="F35" s="33"/>
      <c r="G35" s="33"/>
      <c r="H35" s="7" t="s">
        <v>16</v>
      </c>
      <c r="I35" s="6">
        <v>0</v>
      </c>
      <c r="J35" s="6">
        <v>0</v>
      </c>
      <c r="K35" s="6"/>
      <c r="L35" s="6"/>
    </row>
    <row r="36" spans="1:12" ht="27" customHeight="1">
      <c r="A36" s="33"/>
      <c r="B36" s="27"/>
      <c r="C36" s="18"/>
      <c r="D36" s="27"/>
      <c r="E36" s="33"/>
      <c r="F36" s="33"/>
      <c r="G36" s="33"/>
      <c r="H36" s="7" t="s">
        <v>36</v>
      </c>
      <c r="I36" s="6">
        <v>0</v>
      </c>
      <c r="J36" s="6">
        <v>500000</v>
      </c>
      <c r="K36" s="6"/>
      <c r="L36" s="6"/>
    </row>
    <row r="37" spans="1:12" ht="12.75">
      <c r="A37" s="33" t="s">
        <v>49</v>
      </c>
      <c r="B37" s="27" t="s">
        <v>154</v>
      </c>
      <c r="C37" s="17" t="s">
        <v>114</v>
      </c>
      <c r="D37" s="27" t="s">
        <v>55</v>
      </c>
      <c r="E37" s="33" t="s">
        <v>35</v>
      </c>
      <c r="F37" s="33">
        <f>G37+I37+I38+I39+J37+J38+J39+K37+K38+K39+L37+L38+L39</f>
        <v>776000</v>
      </c>
      <c r="G37" s="33">
        <v>0</v>
      </c>
      <c r="H37" s="7" t="s">
        <v>11</v>
      </c>
      <c r="I37" s="6">
        <f>25000+1000</f>
        <v>26000</v>
      </c>
      <c r="J37" s="6">
        <v>112500</v>
      </c>
      <c r="K37" s="6"/>
      <c r="L37" s="6"/>
    </row>
    <row r="38" spans="1:12" ht="25.5">
      <c r="A38" s="33"/>
      <c r="B38" s="27"/>
      <c r="C38" s="30"/>
      <c r="D38" s="27"/>
      <c r="E38" s="33"/>
      <c r="F38" s="33"/>
      <c r="G38" s="33"/>
      <c r="H38" s="7" t="s">
        <v>16</v>
      </c>
      <c r="I38" s="6"/>
      <c r="J38" s="6">
        <v>75000</v>
      </c>
      <c r="K38" s="6"/>
      <c r="L38" s="6"/>
    </row>
    <row r="39" spans="1:12" ht="25.5">
      <c r="A39" s="33"/>
      <c r="B39" s="27"/>
      <c r="C39" s="19"/>
      <c r="D39" s="27"/>
      <c r="E39" s="33"/>
      <c r="F39" s="33"/>
      <c r="G39" s="33"/>
      <c r="H39" s="7" t="s">
        <v>36</v>
      </c>
      <c r="I39" s="6"/>
      <c r="J39" s="6">
        <v>562500</v>
      </c>
      <c r="K39" s="6"/>
      <c r="L39" s="6"/>
    </row>
    <row r="40" spans="1:12" ht="27" customHeight="1">
      <c r="A40" s="33" t="s">
        <v>50</v>
      </c>
      <c r="B40" s="27" t="s">
        <v>57</v>
      </c>
      <c r="C40" s="17" t="s">
        <v>122</v>
      </c>
      <c r="D40" s="27" t="s">
        <v>58</v>
      </c>
      <c r="E40" s="33" t="s">
        <v>53</v>
      </c>
      <c r="F40" s="33">
        <f>G40+I40+I41+J40+J41+K40+K41+L40+L41</f>
        <v>769608</v>
      </c>
      <c r="G40" s="33">
        <v>14608</v>
      </c>
      <c r="H40" s="7" t="s">
        <v>11</v>
      </c>
      <c r="I40" s="6">
        <v>150000</v>
      </c>
      <c r="J40" s="6">
        <v>431222</v>
      </c>
      <c r="K40" s="6"/>
      <c r="L40" s="6"/>
    </row>
    <row r="41" spans="1:12" ht="26.25" customHeight="1">
      <c r="A41" s="33"/>
      <c r="B41" s="27"/>
      <c r="C41" s="18"/>
      <c r="D41" s="27"/>
      <c r="E41" s="33"/>
      <c r="F41" s="33"/>
      <c r="G41" s="33"/>
      <c r="H41" s="7" t="s">
        <v>16</v>
      </c>
      <c r="I41" s="6">
        <v>0</v>
      </c>
      <c r="J41" s="6">
        <v>173778</v>
      </c>
      <c r="K41" s="6"/>
      <c r="L41" s="6"/>
    </row>
    <row r="42" spans="1:12" ht="12.75">
      <c r="A42" s="33" t="s">
        <v>51</v>
      </c>
      <c r="B42" s="27" t="s">
        <v>60</v>
      </c>
      <c r="C42" s="17" t="s">
        <v>114</v>
      </c>
      <c r="D42" s="27" t="s">
        <v>61</v>
      </c>
      <c r="E42" s="33" t="s">
        <v>35</v>
      </c>
      <c r="F42" s="33">
        <f>G42+I42+I43+I44+J42+J43+J44+K42+K43+K44+L42+L43+L44</f>
        <v>275000</v>
      </c>
      <c r="G42" s="33">
        <v>0</v>
      </c>
      <c r="H42" s="7" t="s">
        <v>11</v>
      </c>
      <c r="I42" s="6">
        <v>25000</v>
      </c>
      <c r="J42" s="6">
        <v>37500</v>
      </c>
      <c r="K42" s="6"/>
      <c r="L42" s="6"/>
    </row>
    <row r="43" spans="1:12" ht="27" customHeight="1">
      <c r="A43" s="33"/>
      <c r="B43" s="27"/>
      <c r="C43" s="30"/>
      <c r="D43" s="27"/>
      <c r="E43" s="33"/>
      <c r="F43" s="33"/>
      <c r="G43" s="33"/>
      <c r="H43" s="7" t="s">
        <v>16</v>
      </c>
      <c r="I43" s="6"/>
      <c r="J43" s="6">
        <v>25000</v>
      </c>
      <c r="K43" s="6"/>
      <c r="L43" s="6"/>
    </row>
    <row r="44" spans="1:12" ht="27" customHeight="1">
      <c r="A44" s="33"/>
      <c r="B44" s="27"/>
      <c r="C44" s="19"/>
      <c r="D44" s="27"/>
      <c r="E44" s="33"/>
      <c r="F44" s="33"/>
      <c r="G44" s="33"/>
      <c r="H44" s="7" t="s">
        <v>36</v>
      </c>
      <c r="I44" s="6"/>
      <c r="J44" s="6">
        <v>187500</v>
      </c>
      <c r="K44" s="6"/>
      <c r="L44" s="6"/>
    </row>
    <row r="45" spans="1:12" ht="12.75">
      <c r="A45" s="33" t="s">
        <v>54</v>
      </c>
      <c r="B45" s="27" t="s">
        <v>63</v>
      </c>
      <c r="C45" s="17" t="s">
        <v>114</v>
      </c>
      <c r="D45" s="27" t="s">
        <v>64</v>
      </c>
      <c r="E45" s="33" t="s">
        <v>85</v>
      </c>
      <c r="F45" s="33">
        <f>G45+I45+I46+J45+J46+K45+K46+L45+L46</f>
        <v>70000</v>
      </c>
      <c r="G45" s="33">
        <v>0</v>
      </c>
      <c r="H45" s="7" t="s">
        <v>11</v>
      </c>
      <c r="I45" s="6">
        <v>0</v>
      </c>
      <c r="J45" s="6">
        <v>15000</v>
      </c>
      <c r="K45" s="6">
        <v>13750</v>
      </c>
      <c r="L45" s="6"/>
    </row>
    <row r="46" spans="1:12" ht="27" customHeight="1">
      <c r="A46" s="33"/>
      <c r="B46" s="27"/>
      <c r="C46" s="19"/>
      <c r="D46" s="27"/>
      <c r="E46" s="33"/>
      <c r="F46" s="33"/>
      <c r="G46" s="33"/>
      <c r="H46" s="7" t="s">
        <v>36</v>
      </c>
      <c r="I46" s="6"/>
      <c r="J46" s="6">
        <v>0</v>
      </c>
      <c r="K46" s="6">
        <v>41250</v>
      </c>
      <c r="L46" s="6"/>
    </row>
    <row r="47" spans="1:12" ht="63.75">
      <c r="A47" s="6" t="s">
        <v>56</v>
      </c>
      <c r="B47" s="7" t="s">
        <v>66</v>
      </c>
      <c r="C47" s="7" t="s">
        <v>123</v>
      </c>
      <c r="D47" s="7" t="s">
        <v>67</v>
      </c>
      <c r="E47" s="6" t="s">
        <v>15</v>
      </c>
      <c r="F47" s="6">
        <f>G47+I47+J47+K47+L47</f>
        <v>428985</v>
      </c>
      <c r="G47" s="6">
        <v>179985</v>
      </c>
      <c r="H47" s="7" t="s">
        <v>11</v>
      </c>
      <c r="I47" s="6">
        <f>200000+30000+19000</f>
        <v>249000</v>
      </c>
      <c r="J47" s="6"/>
      <c r="K47" s="6"/>
      <c r="L47" s="6"/>
    </row>
    <row r="48" spans="1:12" ht="12.75">
      <c r="A48" s="33" t="s">
        <v>59</v>
      </c>
      <c r="B48" s="27" t="s">
        <v>69</v>
      </c>
      <c r="C48" s="17" t="s">
        <v>114</v>
      </c>
      <c r="D48" s="27" t="s">
        <v>70</v>
      </c>
      <c r="E48" s="33" t="s">
        <v>22</v>
      </c>
      <c r="F48" s="33">
        <f>G48+I48+I49+I50+J48+J49+J50+K48+K49+K50+L48+L49+L50</f>
        <v>573402</v>
      </c>
      <c r="G48" s="33">
        <v>3402</v>
      </c>
      <c r="H48" s="7" t="s">
        <v>11</v>
      </c>
      <c r="I48" s="6">
        <v>35000</v>
      </c>
      <c r="J48" s="6">
        <v>80250</v>
      </c>
      <c r="K48" s="6"/>
      <c r="L48" s="6"/>
    </row>
    <row r="49" spans="1:12" ht="28.5" customHeight="1">
      <c r="A49" s="33"/>
      <c r="B49" s="27"/>
      <c r="C49" s="30"/>
      <c r="D49" s="27"/>
      <c r="E49" s="33"/>
      <c r="F49" s="33"/>
      <c r="G49" s="33"/>
      <c r="H49" s="7" t="s">
        <v>16</v>
      </c>
      <c r="I49" s="6">
        <v>0</v>
      </c>
      <c r="J49" s="6">
        <v>53500</v>
      </c>
      <c r="K49" s="6"/>
      <c r="L49" s="6"/>
    </row>
    <row r="50" spans="1:12" ht="25.5" customHeight="1">
      <c r="A50" s="33"/>
      <c r="B50" s="27"/>
      <c r="C50" s="19"/>
      <c r="D50" s="27"/>
      <c r="E50" s="33"/>
      <c r="F50" s="33"/>
      <c r="G50" s="33"/>
      <c r="H50" s="7" t="s">
        <v>36</v>
      </c>
      <c r="I50" s="6">
        <v>0</v>
      </c>
      <c r="J50" s="6">
        <v>401250</v>
      </c>
      <c r="K50" s="6"/>
      <c r="L50" s="6"/>
    </row>
    <row r="51" spans="1:12" ht="30.75" customHeight="1">
      <c r="A51" s="33" t="s">
        <v>62</v>
      </c>
      <c r="B51" s="27" t="s">
        <v>144</v>
      </c>
      <c r="C51" s="17" t="s">
        <v>124</v>
      </c>
      <c r="D51" s="27" t="s">
        <v>72</v>
      </c>
      <c r="E51" s="33" t="s">
        <v>45</v>
      </c>
      <c r="F51" s="33">
        <f>G51+I51+J51+K51+L51</f>
        <v>579893</v>
      </c>
      <c r="G51" s="33">
        <v>276776</v>
      </c>
      <c r="H51" s="27" t="s">
        <v>11</v>
      </c>
      <c r="I51" s="33">
        <f>243117+60000</f>
        <v>303117</v>
      </c>
      <c r="J51" s="33"/>
      <c r="K51" s="33"/>
      <c r="L51" s="33"/>
    </row>
    <row r="52" spans="1:12" ht="15" customHeight="1">
      <c r="A52" s="33"/>
      <c r="B52" s="27"/>
      <c r="C52" s="18"/>
      <c r="D52" s="27"/>
      <c r="E52" s="33"/>
      <c r="F52" s="33"/>
      <c r="G52" s="33"/>
      <c r="H52" s="27"/>
      <c r="I52" s="33"/>
      <c r="J52" s="33"/>
      <c r="K52" s="33"/>
      <c r="L52" s="33"/>
    </row>
    <row r="53" spans="1:12" ht="51">
      <c r="A53" s="6" t="s">
        <v>65</v>
      </c>
      <c r="B53" s="7" t="s">
        <v>74</v>
      </c>
      <c r="C53" s="7" t="s">
        <v>125</v>
      </c>
      <c r="D53" s="7" t="s">
        <v>75</v>
      </c>
      <c r="E53" s="6" t="s">
        <v>22</v>
      </c>
      <c r="F53" s="6">
        <f>G53+I53+J53+K53+L53</f>
        <v>162774</v>
      </c>
      <c r="G53" s="6">
        <v>42774</v>
      </c>
      <c r="H53" s="7" t="s">
        <v>11</v>
      </c>
      <c r="I53" s="6">
        <v>0</v>
      </c>
      <c r="J53" s="6">
        <v>120000</v>
      </c>
      <c r="K53" s="6"/>
      <c r="L53" s="6"/>
    </row>
    <row r="54" spans="1:12" ht="21" customHeight="1">
      <c r="A54" s="33" t="s">
        <v>68</v>
      </c>
      <c r="B54" s="27" t="s">
        <v>150</v>
      </c>
      <c r="C54" s="17" t="s">
        <v>122</v>
      </c>
      <c r="D54" s="27" t="s">
        <v>77</v>
      </c>
      <c r="E54" s="33" t="s">
        <v>53</v>
      </c>
      <c r="F54" s="33">
        <f>G54+I54+I55+J54+J55</f>
        <v>692906</v>
      </c>
      <c r="G54" s="33">
        <v>14236</v>
      </c>
      <c r="H54" s="7" t="s">
        <v>11</v>
      </c>
      <c r="I54" s="6">
        <v>50000</v>
      </c>
      <c r="J54" s="6">
        <v>465000</v>
      </c>
      <c r="K54" s="6"/>
      <c r="L54" s="6"/>
    </row>
    <row r="55" spans="1:12" ht="30.75" customHeight="1">
      <c r="A55" s="33"/>
      <c r="B55" s="27"/>
      <c r="C55" s="18"/>
      <c r="D55" s="27"/>
      <c r="E55" s="33"/>
      <c r="F55" s="33"/>
      <c r="G55" s="33"/>
      <c r="H55" s="7" t="s">
        <v>16</v>
      </c>
      <c r="I55" s="6">
        <v>0</v>
      </c>
      <c r="J55" s="6">
        <v>163670</v>
      </c>
      <c r="K55" s="6"/>
      <c r="L55" s="6"/>
    </row>
    <row r="56" spans="1:12" ht="39" customHeight="1">
      <c r="A56" s="6" t="s">
        <v>71</v>
      </c>
      <c r="B56" s="7" t="s">
        <v>79</v>
      </c>
      <c r="C56" s="7" t="s">
        <v>114</v>
      </c>
      <c r="D56" s="7" t="s">
        <v>80</v>
      </c>
      <c r="E56" s="6" t="s">
        <v>35</v>
      </c>
      <c r="F56" s="6">
        <f>G56+I56+J56+K56+L56</f>
        <v>150000</v>
      </c>
      <c r="G56" s="6">
        <v>0</v>
      </c>
      <c r="H56" s="7" t="s">
        <v>11</v>
      </c>
      <c r="I56" s="6">
        <v>15000</v>
      </c>
      <c r="J56" s="6">
        <v>135000</v>
      </c>
      <c r="K56" s="6"/>
      <c r="L56" s="6"/>
    </row>
    <row r="57" spans="1:12" ht="12.75">
      <c r="A57" s="33" t="s">
        <v>73</v>
      </c>
      <c r="B57" s="27" t="s">
        <v>82</v>
      </c>
      <c r="C57" s="27" t="s">
        <v>114</v>
      </c>
      <c r="D57" s="27" t="s">
        <v>83</v>
      </c>
      <c r="E57" s="33" t="s">
        <v>85</v>
      </c>
      <c r="F57" s="33">
        <f>G57+I57+I58+J57+J58+K57+K58+L57+L58</f>
        <v>70000</v>
      </c>
      <c r="G57" s="33">
        <v>0</v>
      </c>
      <c r="H57" s="7" t="s">
        <v>11</v>
      </c>
      <c r="I57" s="6">
        <v>0</v>
      </c>
      <c r="J57" s="6">
        <v>15000</v>
      </c>
      <c r="K57" s="6">
        <v>13750</v>
      </c>
      <c r="L57" s="6"/>
    </row>
    <row r="58" spans="1:12" ht="30.75" customHeight="1">
      <c r="A58" s="33"/>
      <c r="B58" s="27"/>
      <c r="C58" s="28"/>
      <c r="D58" s="27"/>
      <c r="E58" s="33"/>
      <c r="F58" s="33"/>
      <c r="G58" s="33"/>
      <c r="H58" s="7" t="s">
        <v>36</v>
      </c>
      <c r="I58" s="6"/>
      <c r="J58" s="6">
        <v>0</v>
      </c>
      <c r="K58" s="6">
        <v>41250</v>
      </c>
      <c r="L58" s="6"/>
    </row>
    <row r="59" spans="1:12" ht="12.75">
      <c r="A59" s="33" t="s">
        <v>76</v>
      </c>
      <c r="B59" s="27" t="s">
        <v>133</v>
      </c>
      <c r="C59" s="29" t="s">
        <v>126</v>
      </c>
      <c r="D59" s="27" t="s">
        <v>83</v>
      </c>
      <c r="E59" s="33" t="s">
        <v>85</v>
      </c>
      <c r="F59" s="33">
        <f>G59+I59+I60+I61+J59+J60+J61+K59+K60+K61+L59+L60+L61</f>
        <v>430000</v>
      </c>
      <c r="G59" s="33">
        <v>0</v>
      </c>
      <c r="H59" s="7" t="s">
        <v>11</v>
      </c>
      <c r="I59" s="6"/>
      <c r="J59" s="6">
        <v>34000</v>
      </c>
      <c r="K59" s="6">
        <v>59400</v>
      </c>
      <c r="L59" s="6"/>
    </row>
    <row r="60" spans="1:12" ht="24.75" customHeight="1">
      <c r="A60" s="33"/>
      <c r="B60" s="27"/>
      <c r="C60" s="30"/>
      <c r="D60" s="27"/>
      <c r="E60" s="33"/>
      <c r="F60" s="33"/>
      <c r="G60" s="33"/>
      <c r="H60" s="7" t="s">
        <v>86</v>
      </c>
      <c r="I60" s="6"/>
      <c r="J60" s="6"/>
      <c r="K60" s="6">
        <v>39600</v>
      </c>
      <c r="L60" s="6"/>
    </row>
    <row r="61" spans="1:12" ht="26.25" customHeight="1">
      <c r="A61" s="33"/>
      <c r="B61" s="27"/>
      <c r="C61" s="19"/>
      <c r="D61" s="27"/>
      <c r="E61" s="33"/>
      <c r="F61" s="33"/>
      <c r="G61" s="33"/>
      <c r="H61" s="7" t="s">
        <v>87</v>
      </c>
      <c r="I61" s="6"/>
      <c r="J61" s="6"/>
      <c r="K61" s="6">
        <v>297000</v>
      </c>
      <c r="L61" s="6"/>
    </row>
    <row r="62" spans="1:12" ht="12.75">
      <c r="A62" s="33" t="s">
        <v>78</v>
      </c>
      <c r="B62" s="27" t="s">
        <v>89</v>
      </c>
      <c r="C62" s="17" t="s">
        <v>114</v>
      </c>
      <c r="D62" s="27" t="s">
        <v>83</v>
      </c>
      <c r="E62" s="33" t="s">
        <v>85</v>
      </c>
      <c r="F62" s="33">
        <f>G62+I62+I63+I64+J62+J63+J64+K62+K63+K64+L62+L63+L64</f>
        <v>325000</v>
      </c>
      <c r="G62" s="33">
        <v>0</v>
      </c>
      <c r="H62" s="7" t="s">
        <v>11</v>
      </c>
      <c r="I62" s="6">
        <v>0</v>
      </c>
      <c r="J62" s="6">
        <v>25000</v>
      </c>
      <c r="K62" s="6">
        <v>45000</v>
      </c>
      <c r="L62" s="6"/>
    </row>
    <row r="63" spans="1:12" ht="31.5" customHeight="1">
      <c r="A63" s="33"/>
      <c r="B63" s="27"/>
      <c r="C63" s="30"/>
      <c r="D63" s="27"/>
      <c r="E63" s="33"/>
      <c r="F63" s="33"/>
      <c r="G63" s="33"/>
      <c r="H63" s="7" t="s">
        <v>16</v>
      </c>
      <c r="I63" s="6"/>
      <c r="J63" s="6">
        <v>0</v>
      </c>
      <c r="K63" s="6">
        <v>30000</v>
      </c>
      <c r="L63" s="6"/>
    </row>
    <row r="64" spans="1:12" ht="27.75" customHeight="1">
      <c r="A64" s="33"/>
      <c r="B64" s="27"/>
      <c r="C64" s="19"/>
      <c r="D64" s="27"/>
      <c r="E64" s="33"/>
      <c r="F64" s="33"/>
      <c r="G64" s="33"/>
      <c r="H64" s="7" t="s">
        <v>36</v>
      </c>
      <c r="I64" s="6"/>
      <c r="J64" s="6">
        <v>0</v>
      </c>
      <c r="K64" s="6">
        <v>225000</v>
      </c>
      <c r="L64" s="6"/>
    </row>
    <row r="65" spans="1:12" ht="21" customHeight="1">
      <c r="A65" s="33" t="s">
        <v>81</v>
      </c>
      <c r="B65" s="27" t="s">
        <v>91</v>
      </c>
      <c r="C65" s="17" t="s">
        <v>114</v>
      </c>
      <c r="D65" s="27" t="s">
        <v>80</v>
      </c>
      <c r="E65" s="33" t="s">
        <v>45</v>
      </c>
      <c r="F65" s="33">
        <f>G65+I65</f>
        <v>40000</v>
      </c>
      <c r="G65" s="33">
        <v>0</v>
      </c>
      <c r="H65" s="7" t="s">
        <v>11</v>
      </c>
      <c r="I65" s="6">
        <v>40000</v>
      </c>
      <c r="J65" s="6"/>
      <c r="K65" s="6"/>
      <c r="L65" s="6"/>
    </row>
    <row r="66" spans="1:12" ht="31.5" customHeight="1">
      <c r="A66" s="33"/>
      <c r="B66" s="27"/>
      <c r="C66" s="19"/>
      <c r="D66" s="27"/>
      <c r="E66" s="33"/>
      <c r="F66" s="33"/>
      <c r="G66" s="33"/>
      <c r="H66" s="7" t="s">
        <v>36</v>
      </c>
      <c r="I66" s="6"/>
      <c r="J66" s="6"/>
      <c r="K66" s="6"/>
      <c r="L66" s="6"/>
    </row>
    <row r="67" spans="1:12" ht="38.25">
      <c r="A67" s="6" t="s">
        <v>84</v>
      </c>
      <c r="B67" s="8" t="s">
        <v>93</v>
      </c>
      <c r="C67" s="12" t="s">
        <v>127</v>
      </c>
      <c r="D67" s="8" t="s">
        <v>75</v>
      </c>
      <c r="E67" s="6" t="s">
        <v>45</v>
      </c>
      <c r="F67" s="6">
        <f>G67+I67+J67+K67+L67</f>
        <v>23000</v>
      </c>
      <c r="G67" s="6">
        <v>0</v>
      </c>
      <c r="H67" s="7" t="s">
        <v>11</v>
      </c>
      <c r="I67" s="6">
        <v>23000</v>
      </c>
      <c r="J67" s="6"/>
      <c r="K67" s="6"/>
      <c r="L67" s="6"/>
    </row>
    <row r="68" spans="1:12" ht="63.75">
      <c r="A68" s="6" t="s">
        <v>88</v>
      </c>
      <c r="B68" s="12" t="s">
        <v>94</v>
      </c>
      <c r="C68" s="12" t="s">
        <v>128</v>
      </c>
      <c r="D68" s="8" t="s">
        <v>75</v>
      </c>
      <c r="E68" s="6" t="s">
        <v>45</v>
      </c>
      <c r="F68" s="6">
        <f>G68+I68+J68+K68+L68</f>
        <v>30000</v>
      </c>
      <c r="G68" s="6">
        <v>0</v>
      </c>
      <c r="H68" s="7" t="s">
        <v>11</v>
      </c>
      <c r="I68" s="6">
        <v>30000</v>
      </c>
      <c r="J68" s="6"/>
      <c r="K68" s="6"/>
      <c r="L68" s="6"/>
    </row>
    <row r="69" spans="1:12" ht="12.75">
      <c r="A69" s="15" t="s">
        <v>90</v>
      </c>
      <c r="B69" s="21" t="s">
        <v>95</v>
      </c>
      <c r="C69" s="21" t="s">
        <v>119</v>
      </c>
      <c r="D69" s="24" t="s">
        <v>75</v>
      </c>
      <c r="E69" s="15" t="s">
        <v>45</v>
      </c>
      <c r="F69" s="15">
        <f>G69+I69+J69+K69+L69+I70+J70+L70+I71+J71+K71+L71</f>
        <v>512000</v>
      </c>
      <c r="G69" s="15">
        <v>0</v>
      </c>
      <c r="H69" s="7" t="s">
        <v>11</v>
      </c>
      <c r="I69" s="6">
        <f>197500+60000-8000</f>
        <v>249500</v>
      </c>
      <c r="J69" s="6"/>
      <c r="K69" s="6"/>
      <c r="L69" s="6"/>
    </row>
    <row r="70" spans="1:12" ht="12.75">
      <c r="A70" s="20"/>
      <c r="B70" s="22"/>
      <c r="C70" s="22"/>
      <c r="D70" s="25"/>
      <c r="E70" s="20"/>
      <c r="F70" s="20"/>
      <c r="G70" s="20"/>
      <c r="H70" s="7" t="s">
        <v>136</v>
      </c>
      <c r="I70" s="6">
        <v>100000</v>
      </c>
      <c r="J70" s="6"/>
      <c r="K70" s="6"/>
      <c r="L70" s="6"/>
    </row>
    <row r="71" spans="1:12" ht="12.75">
      <c r="A71" s="16"/>
      <c r="B71" s="23"/>
      <c r="C71" s="23"/>
      <c r="D71" s="26"/>
      <c r="E71" s="16"/>
      <c r="F71" s="16"/>
      <c r="G71" s="16"/>
      <c r="H71" s="7" t="s">
        <v>143</v>
      </c>
      <c r="I71" s="6">
        <v>162500</v>
      </c>
      <c r="J71" s="6"/>
      <c r="K71" s="6"/>
      <c r="L71" s="6"/>
    </row>
    <row r="72" spans="1:12" ht="25.5">
      <c r="A72" s="6" t="s">
        <v>92</v>
      </c>
      <c r="B72" s="8" t="s">
        <v>96</v>
      </c>
      <c r="C72" s="12" t="s">
        <v>129</v>
      </c>
      <c r="D72" s="8" t="s">
        <v>97</v>
      </c>
      <c r="E72" s="6" t="s">
        <v>53</v>
      </c>
      <c r="F72" s="6">
        <f>G72+I72+J72+K72+L72</f>
        <v>160000</v>
      </c>
      <c r="G72" s="6">
        <v>0</v>
      </c>
      <c r="H72" s="7" t="s">
        <v>11</v>
      </c>
      <c r="I72" s="6">
        <f>140000-60000</f>
        <v>80000</v>
      </c>
      <c r="J72" s="6">
        <v>80000</v>
      </c>
      <c r="K72" s="6"/>
      <c r="L72" s="6"/>
    </row>
    <row r="73" spans="1:12" ht="76.5">
      <c r="A73" s="6" t="s">
        <v>107</v>
      </c>
      <c r="B73" s="12" t="s">
        <v>98</v>
      </c>
      <c r="C73" s="8" t="s">
        <v>130</v>
      </c>
      <c r="D73" s="8" t="s">
        <v>99</v>
      </c>
      <c r="E73" s="6" t="s">
        <v>45</v>
      </c>
      <c r="F73" s="6">
        <f>G73+I73+J73+K73+L73</f>
        <v>104200</v>
      </c>
      <c r="G73" s="6">
        <v>0</v>
      </c>
      <c r="H73" s="7" t="s">
        <v>11</v>
      </c>
      <c r="I73" s="6">
        <f>50000+54200</f>
        <v>104200</v>
      </c>
      <c r="J73" s="6"/>
      <c r="K73" s="6"/>
      <c r="L73" s="6"/>
    </row>
    <row r="74" spans="1:12" ht="102">
      <c r="A74" s="6" t="s">
        <v>137</v>
      </c>
      <c r="B74" s="12" t="s">
        <v>138</v>
      </c>
      <c r="C74" s="8" t="s">
        <v>139</v>
      </c>
      <c r="D74" s="8" t="s">
        <v>75</v>
      </c>
      <c r="E74" s="6" t="s">
        <v>45</v>
      </c>
      <c r="F74" s="6">
        <f>G74+I74+J74+K74+L74</f>
        <v>122710</v>
      </c>
      <c r="G74" s="6">
        <v>3710</v>
      </c>
      <c r="H74" s="7" t="s">
        <v>140</v>
      </c>
      <c r="I74" s="6">
        <f>250000-131000</f>
        <v>119000</v>
      </c>
      <c r="J74" s="6"/>
      <c r="K74" s="6"/>
      <c r="L74" s="6"/>
    </row>
    <row r="75" spans="1:12" ht="12.75">
      <c r="A75" s="33" t="s">
        <v>100</v>
      </c>
      <c r="B75" s="33"/>
      <c r="C75" s="33"/>
      <c r="D75" s="33"/>
      <c r="E75" s="33"/>
      <c r="F75" s="6">
        <f>SUM(F7:F74)</f>
        <v>34355810</v>
      </c>
      <c r="G75" s="6">
        <f>SUM(G7:G74)</f>
        <v>1434050</v>
      </c>
      <c r="H75" s="6"/>
      <c r="I75" s="6">
        <f>SUM(I7:I74)</f>
        <v>3334256</v>
      </c>
      <c r="J75" s="6">
        <f>SUM(J7:J74)</f>
        <v>13565948</v>
      </c>
      <c r="K75" s="6">
        <f>SUM(K7:K74)</f>
        <v>9389278</v>
      </c>
      <c r="L75" s="6">
        <f>SUM(L7:L74)</f>
        <v>6632278</v>
      </c>
    </row>
    <row r="76" spans="1:12" ht="12.75">
      <c r="A76" s="14" t="s">
        <v>101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1"/>
      <c r="B79" s="11" t="s">
        <v>103</v>
      </c>
      <c r="C79" s="11"/>
      <c r="D79" s="11">
        <v>2007</v>
      </c>
      <c r="E79" s="11">
        <v>2008</v>
      </c>
      <c r="F79" s="11">
        <v>2009</v>
      </c>
      <c r="G79" s="11" t="s">
        <v>134</v>
      </c>
      <c r="H79" s="1"/>
      <c r="I79" s="1"/>
      <c r="J79" s="1"/>
      <c r="K79" s="1"/>
      <c r="L79" s="1"/>
    </row>
    <row r="80" spans="1:12" ht="12.75">
      <c r="A80" s="1"/>
      <c r="B80" s="9" t="s">
        <v>11</v>
      </c>
      <c r="C80" s="9"/>
      <c r="D80" s="9">
        <f>I7+I10+I12+I15+I17+I18+I22+I25+I28+I31+I33+I34+I37+I40+I42+I45+I47+I48+I51+I53+I54+I56+I57+I59+I62+I65+I67+I68+I69+I72+I73+I74</f>
        <v>3052012</v>
      </c>
      <c r="E80" s="9">
        <f>J7+J10+J12+J15+J17+J18+J22+J25+J28+J31+J33+J34+J37+J40+J42+J45+J47+J48+J51+J53+J54+J56+J57+J59+J62+J65+J67+J68+J69+J72+J73+J74</f>
        <v>4303964</v>
      </c>
      <c r="F80" s="9">
        <f>K7+K10+K12+K15+K17+K18+K22+K25+K28+K31+K33+K34+K37+K40+K42+K45+K47+K48+K51+K53+K54+K56+K57+K59+K62+K65+K67+K68+K69+K72+K73+K74</f>
        <v>2653292</v>
      </c>
      <c r="G80" s="9">
        <f>L7+L10+L12+L15+L17+L18+L22+L25+L28+L31+L33+L34+L37+L40+L42+L45+L47+L48+L51+L53+L54+L56+L57+L59+L62+L65+L67+L68+L69+L72+L73+L74</f>
        <v>1466492</v>
      </c>
      <c r="H80" s="1"/>
      <c r="I80" s="1"/>
      <c r="J80" s="1"/>
      <c r="K80" s="1"/>
      <c r="L80" s="1"/>
    </row>
    <row r="81" spans="1:12" ht="12.75">
      <c r="A81" s="1"/>
      <c r="B81" s="9" t="s">
        <v>148</v>
      </c>
      <c r="C81" s="9"/>
      <c r="D81" s="9">
        <f>I9+I11+I14+I21+I24+I27+I30+I36+I39+I44+I46+I50+I58+I61+I64+I66</f>
        <v>0</v>
      </c>
      <c r="E81" s="9">
        <f>J9+J11+J14+J21+J24+J27+J30+J36+J39+J44+J46+J50+J58+J61+J64+J66</f>
        <v>7962708</v>
      </c>
      <c r="F81" s="9">
        <f>K9+K11+K14+K21+K24+K27+K30+K36+K39+K44+K46+K50+K58+K61+K64+K66</f>
        <v>6249458</v>
      </c>
      <c r="G81" s="9">
        <f>L9+L11+L14+L21+L24+L27+L30+L36+L39+L44+L46+L50+L58+L61+L64+L66</f>
        <v>5121458</v>
      </c>
      <c r="H81" s="1"/>
      <c r="I81" s="1"/>
      <c r="J81" s="1"/>
      <c r="K81" s="1"/>
      <c r="L81" s="1"/>
    </row>
    <row r="82" spans="1:12" ht="12.75">
      <c r="A82" s="1"/>
      <c r="B82" s="9" t="s">
        <v>102</v>
      </c>
      <c r="C82" s="9"/>
      <c r="D82" s="9">
        <f>I8+I13+I19+I23+I26+I29+I32+I35+I38+I41+I43+I49+I55+I60+I63+I70+I71+I20</f>
        <v>282244</v>
      </c>
      <c r="E82" s="9">
        <f>J8+J13+J19+J23+J26+J29+J32+J35+J38+J41+J43+J49+J55+J60+J63+J70+J71+J20</f>
        <v>1299276</v>
      </c>
      <c r="F82" s="9">
        <f>K8+K13+K19+K23+K26+K29+K32+K35+K38+K41+K43+K49+K55+K60+K63+K70+K71+K20</f>
        <v>486528</v>
      </c>
      <c r="G82" s="9">
        <f>L8+L13+L19+L23+L26+L29+L32+L35+L38+L41+L43+L49+L55+L60+L63+L70+L71+L20</f>
        <v>44328</v>
      </c>
      <c r="H82" s="1"/>
      <c r="I82" s="1"/>
      <c r="J82" s="1"/>
      <c r="K82" s="1"/>
      <c r="L82" s="1"/>
    </row>
    <row r="83" spans="1:12" ht="12.75">
      <c r="A83" s="1"/>
      <c r="B83" s="10" t="s">
        <v>105</v>
      </c>
      <c r="C83" s="10"/>
      <c r="D83" s="9">
        <f>SUM(D80:D82)</f>
        <v>3334256</v>
      </c>
      <c r="E83" s="9">
        <f>SUM(E80:E82)</f>
        <v>13565948</v>
      </c>
      <c r="F83" s="9">
        <f>SUM(F80:F82)</f>
        <v>9389278</v>
      </c>
      <c r="G83" s="9">
        <f>SUM(G80:G82)</f>
        <v>6632278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 t="s">
        <v>104</v>
      </c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 t="s">
        <v>104</v>
      </c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 t="s">
        <v>157</v>
      </c>
      <c r="H92" s="39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 t="s">
        <v>158</v>
      </c>
      <c r="H93" s="39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 t="s">
        <v>104</v>
      </c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mergeCells count="174"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G15:G16"/>
    <mergeCell ref="H15:H16"/>
    <mergeCell ref="I15:I16"/>
    <mergeCell ref="A15:A16"/>
    <mergeCell ref="B15:B16"/>
    <mergeCell ref="D15:D16"/>
    <mergeCell ref="E15:E16"/>
    <mergeCell ref="J15:J16"/>
    <mergeCell ref="K15:K16"/>
    <mergeCell ref="L15:L16"/>
    <mergeCell ref="A18:A21"/>
    <mergeCell ref="B18:B21"/>
    <mergeCell ref="D18:D21"/>
    <mergeCell ref="E18:E21"/>
    <mergeCell ref="F18:F21"/>
    <mergeCell ref="G18:G21"/>
    <mergeCell ref="F15:F16"/>
    <mergeCell ref="A22:A24"/>
    <mergeCell ref="B22:B24"/>
    <mergeCell ref="D22:D24"/>
    <mergeCell ref="E22:E24"/>
    <mergeCell ref="C22:C24"/>
    <mergeCell ref="F22:F24"/>
    <mergeCell ref="G22:G24"/>
    <mergeCell ref="F28:F30"/>
    <mergeCell ref="G28:G30"/>
    <mergeCell ref="G25:G27"/>
    <mergeCell ref="F25:F27"/>
    <mergeCell ref="F31:F32"/>
    <mergeCell ref="G31:G32"/>
    <mergeCell ref="A28:A30"/>
    <mergeCell ref="B28:B30"/>
    <mergeCell ref="A31:A32"/>
    <mergeCell ref="B31:B32"/>
    <mergeCell ref="D31:D32"/>
    <mergeCell ref="E31:E32"/>
    <mergeCell ref="D28:D30"/>
    <mergeCell ref="E28:E30"/>
    <mergeCell ref="F34:F36"/>
    <mergeCell ref="G34:G36"/>
    <mergeCell ref="A37:A39"/>
    <mergeCell ref="B37:B39"/>
    <mergeCell ref="D37:D39"/>
    <mergeCell ref="E37:E39"/>
    <mergeCell ref="A34:A36"/>
    <mergeCell ref="B34:B36"/>
    <mergeCell ref="D34:D36"/>
    <mergeCell ref="E34:E36"/>
    <mergeCell ref="F42:F44"/>
    <mergeCell ref="G42:G44"/>
    <mergeCell ref="A40:A41"/>
    <mergeCell ref="B40:B41"/>
    <mergeCell ref="D40:D41"/>
    <mergeCell ref="E40:E41"/>
    <mergeCell ref="C42:C44"/>
    <mergeCell ref="C40:C41"/>
    <mergeCell ref="F37:F39"/>
    <mergeCell ref="G37:G39"/>
    <mergeCell ref="F40:F41"/>
    <mergeCell ref="G40:G41"/>
    <mergeCell ref="F45:F46"/>
    <mergeCell ref="G45:G46"/>
    <mergeCell ref="A42:A44"/>
    <mergeCell ref="B42:B44"/>
    <mergeCell ref="A45:A46"/>
    <mergeCell ref="B45:B46"/>
    <mergeCell ref="D45:D46"/>
    <mergeCell ref="E45:E46"/>
    <mergeCell ref="D42:D44"/>
    <mergeCell ref="E42:E44"/>
    <mergeCell ref="A48:A50"/>
    <mergeCell ref="B48:B50"/>
    <mergeCell ref="D48:D50"/>
    <mergeCell ref="E48:E50"/>
    <mergeCell ref="A51:A52"/>
    <mergeCell ref="B51:B52"/>
    <mergeCell ref="D51:D52"/>
    <mergeCell ref="E51:E52"/>
    <mergeCell ref="I51:I52"/>
    <mergeCell ref="J51:J52"/>
    <mergeCell ref="K51:K52"/>
    <mergeCell ref="F48:F50"/>
    <mergeCell ref="G48:G50"/>
    <mergeCell ref="F51:F52"/>
    <mergeCell ref="G51:G52"/>
    <mergeCell ref="D57:D58"/>
    <mergeCell ref="E57:E58"/>
    <mergeCell ref="L51:L52"/>
    <mergeCell ref="A54:A55"/>
    <mergeCell ref="B54:B55"/>
    <mergeCell ref="D54:D55"/>
    <mergeCell ref="E54:E55"/>
    <mergeCell ref="F54:F55"/>
    <mergeCell ref="G54:G55"/>
    <mergeCell ref="H51:H52"/>
    <mergeCell ref="F57:F58"/>
    <mergeCell ref="G57:G58"/>
    <mergeCell ref="A59:A61"/>
    <mergeCell ref="B59:B61"/>
    <mergeCell ref="D59:D61"/>
    <mergeCell ref="E59:E61"/>
    <mergeCell ref="F59:F61"/>
    <mergeCell ref="G59:G61"/>
    <mergeCell ref="A57:A58"/>
    <mergeCell ref="B57:B58"/>
    <mergeCell ref="A62:A64"/>
    <mergeCell ref="B62:B64"/>
    <mergeCell ref="D62:D64"/>
    <mergeCell ref="E62:E64"/>
    <mergeCell ref="A75:E75"/>
    <mergeCell ref="D7:D9"/>
    <mergeCell ref="F62:F64"/>
    <mergeCell ref="G62:G64"/>
    <mergeCell ref="A65:A66"/>
    <mergeCell ref="B65:B66"/>
    <mergeCell ref="D65:D66"/>
    <mergeCell ref="E65:E66"/>
    <mergeCell ref="F65:F66"/>
    <mergeCell ref="G65:G66"/>
    <mergeCell ref="C5:C6"/>
    <mergeCell ref="C12:C14"/>
    <mergeCell ref="C7:C9"/>
    <mergeCell ref="C18:C21"/>
    <mergeCell ref="E25:E27"/>
    <mergeCell ref="D25:D27"/>
    <mergeCell ref="B25:B27"/>
    <mergeCell ref="A25:A27"/>
    <mergeCell ref="C25:C27"/>
    <mergeCell ref="C28:C30"/>
    <mergeCell ref="C31:C32"/>
    <mergeCell ref="C34:C36"/>
    <mergeCell ref="C37:C39"/>
    <mergeCell ref="C45:C46"/>
    <mergeCell ref="C48:C50"/>
    <mergeCell ref="C51:C52"/>
    <mergeCell ref="C54:C55"/>
    <mergeCell ref="C57:C58"/>
    <mergeCell ref="C59:C61"/>
    <mergeCell ref="C62:C64"/>
    <mergeCell ref="C65:C66"/>
    <mergeCell ref="E69:E71"/>
    <mergeCell ref="F69:F71"/>
    <mergeCell ref="G69:G71"/>
    <mergeCell ref="A69:A71"/>
    <mergeCell ref="B69:B71"/>
    <mergeCell ref="C69:C71"/>
    <mergeCell ref="D69:D71"/>
    <mergeCell ref="E10:E11"/>
    <mergeCell ref="F10:F11"/>
    <mergeCell ref="G10:G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2007-10-31T12:18:40Z</cp:lastPrinted>
  <dcterms:created xsi:type="dcterms:W3CDTF">1997-02-26T13:46:56Z</dcterms:created>
  <dcterms:modified xsi:type="dcterms:W3CDTF">2007-10-31T12:58:39Z</dcterms:modified>
  <cp:category/>
  <cp:version/>
  <cp:contentType/>
  <cp:contentStatus/>
</cp:coreProperties>
</file>