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<sst xmlns="http://schemas.openxmlformats.org/spreadsheetml/2006/main" count="175" uniqueCount="40">
  <si>
    <t>Urząd Miejski w Wołczynie</t>
  </si>
  <si>
    <t>OKRES</t>
  </si>
  <si>
    <t>Razem</t>
  </si>
  <si>
    <t>DOCHODY</t>
  </si>
  <si>
    <t>WYDATKI</t>
  </si>
  <si>
    <t>Publiczne Gimnazjum w Wołczynie</t>
  </si>
  <si>
    <t>Szkołę Podstawową w Wierzbicy Górnej</t>
  </si>
  <si>
    <t>Szkołę Podstawową Nr 2 w Wołczynie</t>
  </si>
  <si>
    <t>Ośrodek Pomocy Społecznej w Wołczynie</t>
  </si>
  <si>
    <t>dochodów i wydatków budżetowych na rok 2006r. realizowany przez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</si>
  <si>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</si>
  <si>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</si>
  <si>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</si>
  <si>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</si>
  <si>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</si>
  <si>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</si>
  <si>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</si>
  <si>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</si>
  <si>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</si>
  <si>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</si>
  <si>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</si>
  <si>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</si>
  <si>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</si>
  <si>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Załącznik nr 1</t>
  </si>
  <si>
    <t>Załącznik nr 2</t>
  </si>
  <si>
    <t>Załącznik nr 3</t>
  </si>
  <si>
    <t>Załącznik nr 4</t>
  </si>
  <si>
    <t>Załącznik nr 5</t>
  </si>
  <si>
    <t>Szkołę Podstawową Nr 1 w Wołczynie</t>
  </si>
  <si>
    <t>Załącznik nr 6</t>
  </si>
  <si>
    <t>Załącznik nr 7</t>
  </si>
  <si>
    <t>Szkołę Podstawową w Wąsicach</t>
  </si>
  <si>
    <t>Harmonogram- po zmianach</t>
  </si>
  <si>
    <t>z dnia 27.04.2006r.</t>
  </si>
  <si>
    <t>nr  551 /2006</t>
  </si>
  <si>
    <t>nr 551 /2006</t>
  </si>
  <si>
    <t>nr   551   /2006</t>
  </si>
  <si>
    <t>nr 551  /2006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</si>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</sst>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0"/>
  <sheetViews>
    <sheetView tabSelected="1" workbookViewId="0" topLeftCell="A334">
      <selection activeCell="C362" sqref="C362:C36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23</v>
      </c>
    </row>
    <row r="3" spans="1:3" ht="12.75">
      <c r="A3" s="1"/>
      <c r="B3" s="1"/>
      <c r="C3" s="1" t="s">
        <v>22</v>
      </c>
    </row>
    <row r="4" spans="1:3" ht="12.75">
      <c r="A4" s="1"/>
      <c r="B4" s="1"/>
      <c r="C4" s="1" t="s">
        <v>34</v>
      </c>
    </row>
    <row r="5" spans="1:3" ht="12.75">
      <c r="A5" s="1"/>
      <c r="B5" s="1"/>
      <c r="C5" s="1" t="s">
        <v>33</v>
      </c>
    </row>
    <row r="6" spans="1:3" ht="12.75">
      <c r="A6" s="1"/>
      <c r="B6" s="2" t="s">
        <v>32</v>
      </c>
      <c r="C6" s="1"/>
    </row>
    <row r="7" spans="1:3" ht="12.75">
      <c r="A7" s="1" t="s">
        <v>9</v>
      </c>
      <c r="B7" s="1"/>
      <c r="C7" s="1"/>
    </row>
    <row r="8" spans="1:3" ht="12.75">
      <c r="A8" s="1" t="s">
        <v>0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10</v>
      </c>
      <c r="B12" s="4">
        <v>1754991</v>
      </c>
      <c r="C12" s="4">
        <v>971255</v>
      </c>
    </row>
    <row r="13" spans="1:3" ht="12.75">
      <c r="A13" s="4" t="s">
        <v>11</v>
      </c>
      <c r="B13" s="4">
        <f>1882118+358084</f>
        <v>2240202</v>
      </c>
      <c r="C13" s="4">
        <v>970256</v>
      </c>
    </row>
    <row r="14" spans="1:3" ht="12.75">
      <c r="A14" s="4" t="s">
        <v>12</v>
      </c>
      <c r="B14" s="4">
        <f>2364161+358084</f>
        <v>2722245</v>
      </c>
      <c r="C14" s="4">
        <v>1076411</v>
      </c>
    </row>
    <row r="15" spans="1:3" ht="12.75">
      <c r="A15" s="4" t="s">
        <v>13</v>
      </c>
      <c r="B15" s="4">
        <f>1396908+358084</f>
        <v>1754992</v>
      </c>
      <c r="C15" s="4">
        <v>867754</v>
      </c>
    </row>
    <row r="16" spans="1:3" ht="12.75">
      <c r="A16" s="4" t="s">
        <v>14</v>
      </c>
      <c r="B16" s="4">
        <f>1896408+358084+400000</f>
        <v>2654492</v>
      </c>
      <c r="C16" s="4">
        <f>1110839+520000</f>
        <v>1630839</v>
      </c>
    </row>
    <row r="17" spans="1:3" ht="12.75">
      <c r="A17" s="4" t="s">
        <v>15</v>
      </c>
      <c r="B17" s="4">
        <f>1396908+358084+400000</f>
        <v>2154992</v>
      </c>
      <c r="C17" s="4">
        <f>675350+520000</f>
        <v>1195350</v>
      </c>
    </row>
    <row r="18" spans="1:3" ht="12.75">
      <c r="A18" s="4" t="s">
        <v>16</v>
      </c>
      <c r="B18" s="4">
        <f>1396908+358084+400000</f>
        <v>2154992</v>
      </c>
      <c r="C18" s="4">
        <f>947564+520000</f>
        <v>1467564</v>
      </c>
    </row>
    <row r="19" spans="1:3" ht="12.75">
      <c r="A19" s="4" t="s">
        <v>17</v>
      </c>
      <c r="B19" s="4">
        <f>1396908+358084+400000</f>
        <v>2154992</v>
      </c>
      <c r="C19" s="4">
        <f>966745+520000</f>
        <v>1486745</v>
      </c>
    </row>
    <row r="20" spans="1:3" ht="12.75">
      <c r="A20" s="4" t="s">
        <v>18</v>
      </c>
      <c r="B20" s="4">
        <f>1896408+358084+400000</f>
        <v>2654492</v>
      </c>
      <c r="C20" s="4">
        <f>1084808+520000</f>
        <v>1604808</v>
      </c>
    </row>
    <row r="21" spans="1:3" ht="12.75">
      <c r="A21" s="4" t="s">
        <v>19</v>
      </c>
      <c r="B21" s="4">
        <f>1396908+358085+400000</f>
        <v>2154993</v>
      </c>
      <c r="C21" s="4">
        <f>976257+520000</f>
        <v>1496257</v>
      </c>
    </row>
    <row r="22" spans="1:3" ht="12.75">
      <c r="A22" s="4" t="s">
        <v>20</v>
      </c>
      <c r="B22" s="4">
        <f>1896408+358084+400000</f>
        <v>2654492</v>
      </c>
      <c r="C22" s="4">
        <f>1475756+520000</f>
        <v>1995756</v>
      </c>
    </row>
    <row r="23" spans="1:3" ht="12.75">
      <c r="A23" s="4" t="s">
        <v>21</v>
      </c>
      <c r="B23" s="4">
        <f>1403101+358085+266889</f>
        <v>2028075</v>
      </c>
      <c r="C23" s="4">
        <f>918670+640123</f>
        <v>1558793</v>
      </c>
    </row>
    <row r="24" spans="1:3" ht="12.75">
      <c r="A24" s="4" t="s">
        <v>2</v>
      </c>
      <c r="B24" s="4">
        <f>SUM(B12:B23)</f>
        <v>27083950</v>
      </c>
      <c r="C24" s="4">
        <f>SUM(C12:C23)</f>
        <v>16321788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 t="s">
        <v>38</v>
      </c>
    </row>
    <row r="28" spans="1:3" ht="12.75">
      <c r="A28" s="5"/>
      <c r="B28" s="5"/>
      <c r="C28" s="5" t="s">
        <v>39</v>
      </c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24</v>
      </c>
    </row>
    <row r="59" spans="1:3" ht="12.75">
      <c r="A59" s="1"/>
      <c r="B59" s="1"/>
      <c r="C59" s="1" t="s">
        <v>22</v>
      </c>
    </row>
    <row r="60" spans="1:3" ht="12.75">
      <c r="A60" s="1"/>
      <c r="B60" s="1"/>
      <c r="C60" s="1" t="s">
        <v>34</v>
      </c>
    </row>
    <row r="61" spans="1:3" ht="12.75">
      <c r="A61" s="1"/>
      <c r="B61" s="1"/>
      <c r="C61" s="1" t="s">
        <v>33</v>
      </c>
    </row>
    <row r="62" spans="1:3" ht="12.75">
      <c r="A62" s="1"/>
      <c r="B62" s="2" t="s">
        <v>32</v>
      </c>
      <c r="C62" s="1"/>
    </row>
    <row r="63" spans="1:3" ht="12.75">
      <c r="A63" s="1" t="s">
        <v>9</v>
      </c>
      <c r="B63" s="1"/>
      <c r="C63" s="1"/>
    </row>
    <row r="64" spans="1:3" ht="12.75">
      <c r="A64" s="1" t="s">
        <v>8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10</v>
      </c>
      <c r="B68" s="4">
        <v>723</v>
      </c>
      <c r="C68" s="4">
        <v>101395</v>
      </c>
    </row>
    <row r="69" spans="1:3" ht="12.75">
      <c r="A69" s="4" t="s">
        <v>11</v>
      </c>
      <c r="B69" s="4">
        <v>723</v>
      </c>
      <c r="C69" s="4">
        <v>101395</v>
      </c>
    </row>
    <row r="70" spans="1:3" ht="12.75">
      <c r="A70" s="4" t="s">
        <v>12</v>
      </c>
      <c r="B70" s="4">
        <v>723</v>
      </c>
      <c r="C70" s="4">
        <v>133042</v>
      </c>
    </row>
    <row r="71" spans="1:3" ht="12.75">
      <c r="A71" s="4" t="s">
        <v>13</v>
      </c>
      <c r="B71" s="4">
        <v>723</v>
      </c>
      <c r="C71" s="4">
        <f>107941+25000</f>
        <v>132941</v>
      </c>
    </row>
    <row r="72" spans="1:3" ht="12.75">
      <c r="A72" s="4" t="s">
        <v>14</v>
      </c>
      <c r="B72" s="4">
        <v>723</v>
      </c>
      <c r="C72" s="4">
        <v>111127</v>
      </c>
    </row>
    <row r="73" spans="1:3" ht="12.75">
      <c r="A73" s="4" t="s">
        <v>15</v>
      </c>
      <c r="B73" s="4">
        <v>723</v>
      </c>
      <c r="C73" s="4">
        <v>101395</v>
      </c>
    </row>
    <row r="74" spans="1:3" ht="12.75">
      <c r="A74" s="4" t="s">
        <v>16</v>
      </c>
      <c r="B74" s="4">
        <v>723</v>
      </c>
      <c r="C74" s="4">
        <v>101395</v>
      </c>
    </row>
    <row r="75" spans="1:3" ht="12.75">
      <c r="A75" s="4" t="s">
        <v>17</v>
      </c>
      <c r="B75" s="4">
        <v>723</v>
      </c>
      <c r="C75" s="4">
        <v>101395</v>
      </c>
    </row>
    <row r="76" spans="1:3" ht="12.75">
      <c r="A76" s="4" t="s">
        <v>18</v>
      </c>
      <c r="B76" s="4">
        <v>723</v>
      </c>
      <c r="C76" s="4">
        <v>104638</v>
      </c>
    </row>
    <row r="77" spans="1:3" ht="12.75">
      <c r="A77" s="4" t="s">
        <v>19</v>
      </c>
      <c r="B77" s="4">
        <v>723</v>
      </c>
      <c r="C77" s="4">
        <v>101395</v>
      </c>
    </row>
    <row r="78" spans="1:3" ht="12.75">
      <c r="A78" s="4" t="s">
        <v>20</v>
      </c>
      <c r="B78" s="4">
        <v>723</v>
      </c>
      <c r="C78" s="4">
        <v>101395</v>
      </c>
    </row>
    <row r="79" spans="1:3" ht="12.75">
      <c r="A79" s="4" t="s">
        <v>21</v>
      </c>
      <c r="B79" s="4">
        <v>719</v>
      </c>
      <c r="C79" s="4">
        <f>101487-10000</f>
        <v>91487</v>
      </c>
    </row>
    <row r="80" spans="1:3" ht="12.75">
      <c r="A80" s="4" t="s">
        <v>2</v>
      </c>
      <c r="B80" s="4">
        <f>SUM(B68:B79)</f>
        <v>8672</v>
      </c>
      <c r="C80" s="4">
        <f>SUM(C68:C79)</f>
        <v>1283000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 t="s">
        <v>38</v>
      </c>
    </row>
    <row r="84" spans="1:3" ht="12.75">
      <c r="A84" s="5"/>
      <c r="B84" s="5"/>
      <c r="C84" s="5" t="s">
        <v>39</v>
      </c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25</v>
      </c>
    </row>
    <row r="115" spans="1:3" ht="12.75">
      <c r="A115" s="1"/>
      <c r="B115" s="1"/>
      <c r="C115" s="1" t="s">
        <v>22</v>
      </c>
    </row>
    <row r="116" spans="1:3" ht="12.75">
      <c r="A116" s="1"/>
      <c r="B116" s="1"/>
      <c r="C116" s="1" t="s">
        <v>35</v>
      </c>
    </row>
    <row r="117" spans="1:3" ht="12.75">
      <c r="A117" s="1"/>
      <c r="B117" s="1"/>
      <c r="C117" s="1" t="s">
        <v>33</v>
      </c>
    </row>
    <row r="118" spans="1:3" ht="12.75">
      <c r="A118" s="1"/>
      <c r="B118" s="2" t="s">
        <v>32</v>
      </c>
      <c r="C118" s="1"/>
    </row>
    <row r="119" spans="1:3" ht="12.75">
      <c r="A119" s="1" t="s">
        <v>9</v>
      </c>
      <c r="B119" s="1"/>
      <c r="C119" s="1"/>
    </row>
    <row r="120" spans="1:3" ht="12.75">
      <c r="A120" s="1" t="s">
        <v>5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10</v>
      </c>
      <c r="B124" s="4">
        <v>281</v>
      </c>
      <c r="C124" s="4">
        <v>188832</v>
      </c>
    </row>
    <row r="125" spans="1:3" ht="12.75">
      <c r="A125" s="4" t="s">
        <v>11</v>
      </c>
      <c r="B125" s="4">
        <v>281</v>
      </c>
      <c r="C125" s="4">
        <v>188832</v>
      </c>
    </row>
    <row r="126" spans="1:3" ht="12.75">
      <c r="A126" s="4" t="s">
        <v>12</v>
      </c>
      <c r="B126" s="4">
        <v>281</v>
      </c>
      <c r="C126" s="4">
        <v>318832</v>
      </c>
    </row>
    <row r="127" spans="1:3" ht="12.75">
      <c r="A127" s="4" t="s">
        <v>13</v>
      </c>
      <c r="B127" s="4">
        <v>281</v>
      </c>
      <c r="C127" s="4">
        <v>218008</v>
      </c>
    </row>
    <row r="128" spans="1:3" ht="12.75">
      <c r="A128" s="4" t="s">
        <v>14</v>
      </c>
      <c r="B128" s="4">
        <v>281</v>
      </c>
      <c r="C128" s="4">
        <v>266768</v>
      </c>
    </row>
    <row r="129" spans="1:3" ht="12.75">
      <c r="A129" s="4" t="s">
        <v>15</v>
      </c>
      <c r="B129" s="4">
        <f>281+1600</f>
        <v>1881</v>
      </c>
      <c r="C129" s="4">
        <f>188832+2374</f>
        <v>191206</v>
      </c>
    </row>
    <row r="130" spans="1:3" ht="12.75">
      <c r="A130" s="4" t="s">
        <v>16</v>
      </c>
      <c r="B130" s="4">
        <v>0</v>
      </c>
      <c r="C130" s="4">
        <v>188832</v>
      </c>
    </row>
    <row r="131" spans="1:3" ht="12.75">
      <c r="A131" s="4" t="s">
        <v>17</v>
      </c>
      <c r="B131" s="4">
        <v>0</v>
      </c>
      <c r="C131" s="4">
        <v>188832</v>
      </c>
    </row>
    <row r="132" spans="1:3" ht="12.75">
      <c r="A132" s="4" t="s">
        <v>18</v>
      </c>
      <c r="B132" s="4">
        <f>281+191</f>
        <v>472</v>
      </c>
      <c r="C132" s="4">
        <v>214810</v>
      </c>
    </row>
    <row r="133" spans="1:3" ht="12.75">
      <c r="A133" s="4" t="s">
        <v>19</v>
      </c>
      <c r="B133" s="4">
        <f>281+191</f>
        <v>472</v>
      </c>
      <c r="C133" s="4">
        <v>188832</v>
      </c>
    </row>
    <row r="134" spans="1:3" ht="12.75">
      <c r="A134" s="4" t="s">
        <v>20</v>
      </c>
      <c r="B134" s="4">
        <f>281+192</f>
        <v>473</v>
      </c>
      <c r="C134" s="4">
        <v>188832</v>
      </c>
    </row>
    <row r="135" spans="1:3" ht="12.75">
      <c r="A135" s="4" t="s">
        <v>21</v>
      </c>
      <c r="B135" s="4">
        <f>284+200</f>
        <v>484</v>
      </c>
      <c r="C135" s="4">
        <v>188872</v>
      </c>
    </row>
    <row r="136" spans="1:3" ht="12.75">
      <c r="A136" s="4" t="s">
        <v>2</v>
      </c>
      <c r="B136" s="4">
        <f>SUM(B124:B135)</f>
        <v>5187</v>
      </c>
      <c r="C136" s="4">
        <f>SUM(C124:C135)</f>
        <v>2531488</v>
      </c>
    </row>
    <row r="137" spans="1:3" ht="12.75">
      <c r="A137" s="5"/>
      <c r="B137" s="5"/>
      <c r="C137" s="5"/>
    </row>
    <row r="138" spans="1:3" ht="12.75">
      <c r="A138" s="5"/>
      <c r="B138" s="5"/>
      <c r="C138" s="5" t="s">
        <v>38</v>
      </c>
    </row>
    <row r="139" spans="1:3" ht="12.75">
      <c r="A139" s="5"/>
      <c r="B139" s="5"/>
      <c r="C139" s="5" t="s">
        <v>39</v>
      </c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26</v>
      </c>
    </row>
    <row r="171" spans="1:3" ht="12.75">
      <c r="A171" s="1"/>
      <c r="B171" s="1"/>
      <c r="C171" s="1" t="s">
        <v>22</v>
      </c>
    </row>
    <row r="172" spans="1:3" ht="12.75">
      <c r="A172" s="1"/>
      <c r="B172" s="1"/>
      <c r="C172" s="1" t="s">
        <v>34</v>
      </c>
    </row>
    <row r="173" spans="1:3" ht="12.75">
      <c r="A173" s="1"/>
      <c r="B173" s="1"/>
      <c r="C173" s="1" t="s">
        <v>33</v>
      </c>
    </row>
    <row r="174" spans="1:3" ht="12.75">
      <c r="A174" s="1"/>
      <c r="B174" s="2" t="s">
        <v>32</v>
      </c>
      <c r="C174" s="1"/>
    </row>
    <row r="175" spans="1:3" ht="12.75">
      <c r="A175" s="1" t="s">
        <v>9</v>
      </c>
      <c r="B175" s="1"/>
      <c r="C175" s="1"/>
    </row>
    <row r="176" spans="1:3" ht="12.75">
      <c r="A176" s="1" t="s">
        <v>28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10</v>
      </c>
      <c r="B180" s="4">
        <v>3080</v>
      </c>
      <c r="C180" s="4">
        <v>117278</v>
      </c>
    </row>
    <row r="181" spans="1:3" ht="12.75">
      <c r="A181" s="4" t="s">
        <v>11</v>
      </c>
      <c r="B181" s="4">
        <v>3080</v>
      </c>
      <c r="C181" s="4">
        <v>117278</v>
      </c>
    </row>
    <row r="182" spans="1:3" ht="12.75">
      <c r="A182" s="4" t="s">
        <v>12</v>
      </c>
      <c r="B182" s="4">
        <v>3080</v>
      </c>
      <c r="C182" s="4">
        <v>200632</v>
      </c>
    </row>
    <row r="183" spans="1:3" ht="12.75">
      <c r="A183" s="4" t="s">
        <v>13</v>
      </c>
      <c r="B183" s="4">
        <v>3080</v>
      </c>
      <c r="C183" s="4">
        <v>135041</v>
      </c>
    </row>
    <row r="184" spans="1:3" ht="12.75">
      <c r="A184" s="4" t="s">
        <v>14</v>
      </c>
      <c r="B184" s="4">
        <v>3080</v>
      </c>
      <c r="C184" s="4">
        <f>166218+12000</f>
        <v>178218</v>
      </c>
    </row>
    <row r="185" spans="1:3" ht="12.75">
      <c r="A185" s="4" t="s">
        <v>15</v>
      </c>
      <c r="B185" s="4">
        <v>3080</v>
      </c>
      <c r="C185" s="4">
        <v>117278</v>
      </c>
    </row>
    <row r="186" spans="1:3" ht="12.75">
      <c r="A186" s="4" t="s">
        <v>16</v>
      </c>
      <c r="B186" s="4">
        <v>0</v>
      </c>
      <c r="C186" s="4">
        <v>115078</v>
      </c>
    </row>
    <row r="187" spans="1:3" ht="12.75">
      <c r="A187" s="4" t="s">
        <v>17</v>
      </c>
      <c r="B187" s="4">
        <v>0</v>
      </c>
      <c r="C187" s="4">
        <v>115078</v>
      </c>
    </row>
    <row r="188" spans="1:3" ht="12.75">
      <c r="A188" s="4" t="s">
        <v>18</v>
      </c>
      <c r="B188" s="4">
        <v>3080</v>
      </c>
      <c r="C188" s="4">
        <v>133591</v>
      </c>
    </row>
    <row r="189" spans="1:3" ht="12.75">
      <c r="A189" s="4" t="s">
        <v>19</v>
      </c>
      <c r="B189" s="4">
        <v>3080</v>
      </c>
      <c r="C189" s="4">
        <v>117278</v>
      </c>
    </row>
    <row r="190" spans="1:3" ht="12.75">
      <c r="A190" s="4" t="s">
        <v>20</v>
      </c>
      <c r="B190" s="4">
        <v>3080</v>
      </c>
      <c r="C190" s="4">
        <v>117278</v>
      </c>
    </row>
    <row r="191" spans="1:3" ht="12.75">
      <c r="A191" s="4" t="s">
        <v>21</v>
      </c>
      <c r="B191" s="4">
        <v>3080</v>
      </c>
      <c r="C191" s="4">
        <v>117447</v>
      </c>
    </row>
    <row r="192" spans="1:3" ht="12.75">
      <c r="A192" s="4" t="s">
        <v>2</v>
      </c>
      <c r="B192" s="4">
        <f>SUM(B180:B191)</f>
        <v>30800</v>
      </c>
      <c r="C192" s="4">
        <f>SUM(C180:C191)</f>
        <v>1581475</v>
      </c>
    </row>
    <row r="193" spans="1:3" ht="12.75">
      <c r="A193" s="5"/>
      <c r="B193" s="5"/>
      <c r="C193" s="5"/>
    </row>
    <row r="194" spans="1:3" ht="12.75">
      <c r="A194" s="5"/>
      <c r="B194" s="5"/>
      <c r="C194" s="5" t="s">
        <v>38</v>
      </c>
    </row>
    <row r="195" spans="1:3" ht="12.75">
      <c r="A195" s="5"/>
      <c r="B195" s="5"/>
      <c r="C195" s="5" t="s">
        <v>39</v>
      </c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27</v>
      </c>
    </row>
    <row r="227" spans="1:3" ht="12.75">
      <c r="A227" s="1"/>
      <c r="B227" s="1"/>
      <c r="C227" s="1" t="s">
        <v>22</v>
      </c>
    </row>
    <row r="228" spans="1:3" ht="12.75">
      <c r="A228" s="1"/>
      <c r="B228" s="1"/>
      <c r="C228" s="1" t="s">
        <v>36</v>
      </c>
    </row>
    <row r="229" spans="1:3" ht="12.75">
      <c r="A229" s="1"/>
      <c r="B229" s="1"/>
      <c r="C229" s="1" t="s">
        <v>33</v>
      </c>
    </row>
    <row r="230" spans="1:3" ht="12.75">
      <c r="A230" s="1"/>
      <c r="B230" s="2" t="s">
        <v>32</v>
      </c>
      <c r="C230" s="1"/>
    </row>
    <row r="231" spans="1:3" ht="12.75">
      <c r="A231" s="1" t="s">
        <v>9</v>
      </c>
      <c r="B231" s="1"/>
      <c r="C231" s="1"/>
    </row>
    <row r="232" spans="1:3" ht="12.75">
      <c r="A232" s="1" t="s">
        <v>7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10</v>
      </c>
      <c r="B236" s="4">
        <v>1962</v>
      </c>
      <c r="C236" s="4">
        <v>92345</v>
      </c>
    </row>
    <row r="237" spans="1:3" ht="12.75">
      <c r="A237" s="4" t="s">
        <v>11</v>
      </c>
      <c r="B237" s="4">
        <v>1962</v>
      </c>
      <c r="C237" s="4">
        <v>92345</v>
      </c>
    </row>
    <row r="238" spans="1:3" ht="12.75">
      <c r="A238" s="4" t="s">
        <v>12</v>
      </c>
      <c r="B238" s="4">
        <v>1962</v>
      </c>
      <c r="C238" s="4">
        <v>163845</v>
      </c>
    </row>
    <row r="239" spans="1:3" ht="12.75">
      <c r="A239" s="4" t="s">
        <v>13</v>
      </c>
      <c r="B239" s="4">
        <v>1962</v>
      </c>
      <c r="C239" s="4">
        <f>106440+36000</f>
        <v>142440</v>
      </c>
    </row>
    <row r="240" spans="1:3" ht="12.75">
      <c r="A240" s="4" t="s">
        <v>14</v>
      </c>
      <c r="B240" s="4">
        <v>1962</v>
      </c>
      <c r="C240" s="4">
        <f>131086</f>
        <v>131086</v>
      </c>
    </row>
    <row r="241" spans="1:3" ht="12.75">
      <c r="A241" s="4" t="s">
        <v>15</v>
      </c>
      <c r="B241" s="4">
        <v>1962</v>
      </c>
      <c r="C241" s="4">
        <f>102345-12000</f>
        <v>90345</v>
      </c>
    </row>
    <row r="242" spans="1:3" ht="12.75">
      <c r="A242" s="4" t="s">
        <v>16</v>
      </c>
      <c r="B242" s="4">
        <v>0</v>
      </c>
      <c r="C242" s="4">
        <f>100665-12000</f>
        <v>88665</v>
      </c>
    </row>
    <row r="243" spans="1:3" ht="12.75">
      <c r="A243" s="4" t="s">
        <v>17</v>
      </c>
      <c r="B243" s="4">
        <v>0</v>
      </c>
      <c r="C243" s="4">
        <f>106665-12000</f>
        <v>94665</v>
      </c>
    </row>
    <row r="244" spans="1:3" ht="12.75">
      <c r="A244" s="4" t="s">
        <v>18</v>
      </c>
      <c r="B244" s="4">
        <v>1962</v>
      </c>
      <c r="C244" s="4">
        <v>105258</v>
      </c>
    </row>
    <row r="245" spans="1:3" ht="12.75">
      <c r="A245" s="4" t="s">
        <v>19</v>
      </c>
      <c r="B245" s="4">
        <v>1962</v>
      </c>
      <c r="C245" s="4">
        <v>92345</v>
      </c>
    </row>
    <row r="246" spans="1:3" ht="12.75">
      <c r="A246" s="4" t="s">
        <v>20</v>
      </c>
      <c r="B246" s="4">
        <v>1962</v>
      </c>
      <c r="C246" s="4">
        <v>92345</v>
      </c>
    </row>
    <row r="247" spans="1:3" ht="12.75">
      <c r="A247" s="4" t="s">
        <v>21</v>
      </c>
      <c r="B247" s="4">
        <v>1957</v>
      </c>
      <c r="C247" s="4">
        <v>92470</v>
      </c>
    </row>
    <row r="248" spans="1:3" ht="12.75">
      <c r="A248" s="4" t="s">
        <v>2</v>
      </c>
      <c r="B248" s="4">
        <f>SUM(B236:B247)</f>
        <v>19615</v>
      </c>
      <c r="C248" s="4">
        <f>SUM(C236:C247)</f>
        <v>1278154</v>
      </c>
    </row>
    <row r="249" spans="1:3" ht="12.75">
      <c r="A249" s="5"/>
      <c r="B249" s="5"/>
      <c r="C249" s="5"/>
    </row>
    <row r="250" spans="1:3" ht="12.75">
      <c r="A250" s="5"/>
      <c r="B250" s="5"/>
      <c r="C250" s="5" t="s">
        <v>38</v>
      </c>
    </row>
    <row r="251" spans="1:3" ht="12.75">
      <c r="A251" s="5"/>
      <c r="B251" s="5"/>
      <c r="C251" s="5" t="s">
        <v>39</v>
      </c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 t="s">
        <v>29</v>
      </c>
    </row>
    <row r="283" spans="1:3" ht="12.75">
      <c r="A283" s="1"/>
      <c r="B283" s="1"/>
      <c r="C283" s="1" t="s">
        <v>22</v>
      </c>
    </row>
    <row r="284" spans="1:3" ht="12.75">
      <c r="A284" s="1"/>
      <c r="B284" s="1"/>
      <c r="C284" s="1" t="s">
        <v>37</v>
      </c>
    </row>
    <row r="285" spans="1:3" ht="12.75">
      <c r="A285" s="1"/>
      <c r="B285" s="1"/>
      <c r="C285" s="1" t="s">
        <v>33</v>
      </c>
    </row>
    <row r="286" spans="1:3" ht="12.75">
      <c r="A286" s="1"/>
      <c r="B286" s="2" t="s">
        <v>32</v>
      </c>
      <c r="C286" s="1"/>
    </row>
    <row r="287" spans="1:3" ht="12.75">
      <c r="A287" s="1" t="s">
        <v>9</v>
      </c>
      <c r="B287" s="1"/>
      <c r="C287" s="1"/>
    </row>
    <row r="288" spans="1:3" ht="12.75">
      <c r="A288" s="1" t="s">
        <v>6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10</v>
      </c>
      <c r="B292" s="4">
        <v>4457</v>
      </c>
      <c r="C292" s="4">
        <v>72036</v>
      </c>
    </row>
    <row r="293" spans="1:3" ht="12.75">
      <c r="A293" s="4" t="s">
        <v>11</v>
      </c>
      <c r="B293" s="4">
        <v>4457</v>
      </c>
      <c r="C293" s="4">
        <v>72036</v>
      </c>
    </row>
    <row r="294" spans="1:3" ht="12.75">
      <c r="A294" s="4" t="s">
        <v>12</v>
      </c>
      <c r="B294" s="4">
        <v>4457</v>
      </c>
      <c r="C294" s="4">
        <v>112636</v>
      </c>
    </row>
    <row r="295" spans="1:3" ht="12.75">
      <c r="A295" s="4" t="s">
        <v>13</v>
      </c>
      <c r="B295" s="4">
        <v>4457</v>
      </c>
      <c r="C295" s="4">
        <v>82692</v>
      </c>
    </row>
    <row r="296" spans="1:3" ht="12.75">
      <c r="A296" s="4" t="s">
        <v>14</v>
      </c>
      <c r="B296" s="4">
        <f>4457+800</f>
        <v>5257</v>
      </c>
      <c r="C296" s="4">
        <f>99601+24400</f>
        <v>124001</v>
      </c>
    </row>
    <row r="297" spans="1:3" ht="12.75">
      <c r="A297" s="4" t="s">
        <v>15</v>
      </c>
      <c r="B297" s="4">
        <f>4457+800</f>
        <v>5257</v>
      </c>
      <c r="C297" s="4">
        <v>72036</v>
      </c>
    </row>
    <row r="298" spans="1:3" ht="12.75">
      <c r="A298" s="4" t="s">
        <v>16</v>
      </c>
      <c r="B298" s="4">
        <f>650+800</f>
        <v>1450</v>
      </c>
      <c r="C298" s="4">
        <v>79016</v>
      </c>
    </row>
    <row r="299" spans="1:3" ht="12.75">
      <c r="A299" s="4" t="s">
        <v>17</v>
      </c>
      <c r="B299" s="4">
        <v>650</v>
      </c>
      <c r="C299" s="4">
        <v>69016</v>
      </c>
    </row>
    <row r="300" spans="1:3" ht="12.75">
      <c r="A300" s="4" t="s">
        <v>18</v>
      </c>
      <c r="B300" s="4">
        <v>4457</v>
      </c>
      <c r="C300" s="4">
        <v>81223</v>
      </c>
    </row>
    <row r="301" spans="1:3" ht="12.75">
      <c r="A301" s="4" t="s">
        <v>19</v>
      </c>
      <c r="B301" s="4">
        <v>4457</v>
      </c>
      <c r="C301" s="4">
        <v>72036</v>
      </c>
    </row>
    <row r="302" spans="1:3" ht="12.75">
      <c r="A302" s="4" t="s">
        <v>20</v>
      </c>
      <c r="B302" s="4">
        <v>4457</v>
      </c>
      <c r="C302" s="4">
        <v>72036</v>
      </c>
    </row>
    <row r="303" spans="1:3" ht="12.75">
      <c r="A303" s="4" t="s">
        <v>21</v>
      </c>
      <c r="B303" s="4">
        <v>4457</v>
      </c>
      <c r="C303" s="4">
        <v>72218</v>
      </c>
    </row>
    <row r="304" spans="1:3" ht="12.75">
      <c r="A304" s="4" t="s">
        <v>2</v>
      </c>
      <c r="B304" s="4">
        <f>SUM(B291:B303)</f>
        <v>48270</v>
      </c>
      <c r="C304" s="4">
        <f>SUM(C292:C303)</f>
        <v>980982</v>
      </c>
    </row>
    <row r="305" spans="1:3" ht="12.75">
      <c r="A305" s="5"/>
      <c r="B305" s="5"/>
      <c r="C305" s="5"/>
    </row>
    <row r="306" spans="1:3" ht="12.75">
      <c r="A306" s="5"/>
      <c r="B306" s="5"/>
      <c r="C306" s="5" t="s">
        <v>38</v>
      </c>
    </row>
    <row r="307" spans="1:3" ht="12.75">
      <c r="A307" s="5"/>
      <c r="B307" s="5"/>
      <c r="C307" s="5" t="s">
        <v>39</v>
      </c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 t="s">
        <v>30</v>
      </c>
    </row>
    <row r="339" spans="1:3" ht="12.75">
      <c r="A339" s="1"/>
      <c r="B339" s="1"/>
      <c r="C339" s="1" t="s">
        <v>22</v>
      </c>
    </row>
    <row r="340" spans="1:3" ht="12.75">
      <c r="A340" s="1"/>
      <c r="B340" s="1"/>
      <c r="C340" s="1" t="s">
        <v>37</v>
      </c>
    </row>
    <row r="341" spans="1:3" ht="12.75">
      <c r="A341" s="1"/>
      <c r="B341" s="1"/>
      <c r="C341" s="1" t="s">
        <v>33</v>
      </c>
    </row>
    <row r="342" spans="1:3" ht="12.75">
      <c r="A342" s="1"/>
      <c r="B342" s="2" t="s">
        <v>32</v>
      </c>
      <c r="C342" s="1"/>
    </row>
    <row r="343" spans="1:3" ht="12.75">
      <c r="A343" s="1" t="s">
        <v>9</v>
      </c>
      <c r="B343" s="1"/>
      <c r="C343" s="1"/>
    </row>
    <row r="344" spans="1:3" ht="12.75">
      <c r="A344" s="1" t="s">
        <v>31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1</v>
      </c>
      <c r="B347" s="3" t="s">
        <v>3</v>
      </c>
      <c r="C347" s="3" t="s">
        <v>4</v>
      </c>
    </row>
    <row r="348" spans="1:3" ht="12.75">
      <c r="A348" s="4" t="s">
        <v>10</v>
      </c>
      <c r="B348" s="4">
        <v>1752</v>
      </c>
      <c r="C348" s="4">
        <v>46606</v>
      </c>
    </row>
    <row r="349" spans="1:3" ht="12.75">
      <c r="A349" s="4" t="s">
        <v>11</v>
      </c>
      <c r="B349" s="4">
        <v>1752</v>
      </c>
      <c r="C349" s="4">
        <v>46606</v>
      </c>
    </row>
    <row r="350" spans="1:3" ht="12.75">
      <c r="A350" s="4" t="s">
        <v>12</v>
      </c>
      <c r="B350" s="4">
        <v>1752</v>
      </c>
      <c r="C350" s="4">
        <v>79477</v>
      </c>
    </row>
    <row r="351" spans="1:3" ht="12.75">
      <c r="A351" s="4" t="s">
        <v>13</v>
      </c>
      <c r="B351" s="4">
        <v>1752</v>
      </c>
      <c r="C351" s="4">
        <f>52073+20000</f>
        <v>72073</v>
      </c>
    </row>
    <row r="352" spans="1:3" ht="12.75">
      <c r="A352" s="4" t="s">
        <v>14</v>
      </c>
      <c r="B352" s="4">
        <v>1752</v>
      </c>
      <c r="C352" s="4">
        <f>67502-4000</f>
        <v>63502</v>
      </c>
    </row>
    <row r="353" spans="1:3" ht="12.75">
      <c r="A353" s="4" t="s">
        <v>15</v>
      </c>
      <c r="B353" s="4">
        <v>1752</v>
      </c>
      <c r="C353" s="4">
        <f>46606-6000</f>
        <v>40606</v>
      </c>
    </row>
    <row r="354" spans="1:3" ht="12.75">
      <c r="A354" s="4" t="s">
        <v>16</v>
      </c>
      <c r="B354" s="4">
        <v>500</v>
      </c>
      <c r="C354" s="4">
        <f>46006-6000</f>
        <v>40006</v>
      </c>
    </row>
    <row r="355" spans="1:3" ht="12.75">
      <c r="A355" s="4" t="s">
        <v>17</v>
      </c>
      <c r="B355" s="4">
        <v>500</v>
      </c>
      <c r="C355" s="4">
        <v>46006</v>
      </c>
    </row>
    <row r="356" spans="1:3" ht="12.75">
      <c r="A356" s="4" t="s">
        <v>18</v>
      </c>
      <c r="B356" s="4">
        <v>1752</v>
      </c>
      <c r="C356" s="4">
        <f>53572-4000</f>
        <v>49572</v>
      </c>
    </row>
    <row r="357" spans="1:3" ht="12.75">
      <c r="A357" s="4" t="s">
        <v>19</v>
      </c>
      <c r="B357" s="4">
        <v>1752</v>
      </c>
      <c r="C357" s="4">
        <v>46606</v>
      </c>
    </row>
    <row r="358" spans="1:3" ht="12.75">
      <c r="A358" s="4" t="s">
        <v>20</v>
      </c>
      <c r="B358" s="4">
        <v>1752</v>
      </c>
      <c r="C358" s="4">
        <v>46606</v>
      </c>
    </row>
    <row r="359" spans="1:3" ht="12.75">
      <c r="A359" s="4" t="s">
        <v>21</v>
      </c>
      <c r="B359" s="4">
        <v>1752</v>
      </c>
      <c r="C359" s="4">
        <v>46722</v>
      </c>
    </row>
    <row r="360" spans="1:3" ht="12.75">
      <c r="A360" s="4" t="s">
        <v>2</v>
      </c>
      <c r="B360" s="4">
        <f>SUM(B348:B359)</f>
        <v>18520</v>
      </c>
      <c r="C360" s="4">
        <f>SUM(C348:C359)</f>
        <v>624388</v>
      </c>
    </row>
    <row r="361" spans="1:3" ht="12.75">
      <c r="A361" s="5"/>
      <c r="B361" s="5"/>
      <c r="C361" s="5"/>
    </row>
    <row r="362" spans="1:3" ht="12.75">
      <c r="A362" s="5"/>
      <c r="B362" s="5"/>
      <c r="C362" s="5" t="s">
        <v>38</v>
      </c>
    </row>
    <row r="363" spans="1:3" ht="12.75">
      <c r="A363" s="5"/>
      <c r="B363" s="5"/>
      <c r="C363" s="5" t="s">
        <v>39</v>
      </c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5"/>
      <c r="B390" s="5"/>
      <c r="C390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2006-04-24T09:30:58Z</cp:lastPrinted>
  <dcterms:created xsi:type="dcterms:W3CDTF">2004-02-03T11:08:02Z</dcterms:created>
  <dcterms:modified xsi:type="dcterms:W3CDTF">2006-04-28T12:25:10Z</dcterms:modified>
  <cp:category/>
  <cp:version/>
  <cp:contentType/>
  <cp:contentStatus/>
</cp:coreProperties>
</file>