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<sst xmlns="http://schemas.openxmlformats.org/spreadsheetml/2006/main" count="231" uniqueCount="48">
  <si>
    <t>Harmonogram</t>
  </si>
  <si>
    <t>OKRES</t>
  </si>
  <si>
    <t>Razem</t>
  </si>
  <si>
    <t>DOCHODY</t>
  </si>
  <si>
    <t>WYDATKI</t>
  </si>
  <si>
    <t>Szkołę Podstawową w Wierzbicy Górnej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</si>
  <si>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</si>
  <si>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</si>
  <si>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</si>
  <si>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</si>
  <si>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</si>
  <si>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</si>
  <si>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</si>
  <si>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</si>
  <si>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</si>
  <si>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</si>
  <si>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</si>
  <si>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</si>
  <si>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</si>
  <si>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Szkołę Podstawową nr 1 w Wołczynie</t>
  </si>
  <si>
    <t>Szkołę Podstawową nr 2 w Wołczynie</t>
  </si>
  <si>
    <t>dochodów i wydatków budżetowych na rok 2008r. realizowany przez</t>
  </si>
  <si>
    <t>Szkołę Podstawową w Komorznie</t>
  </si>
  <si>
    <t>Szkołę Podstawową w Szymonkowie</t>
  </si>
  <si>
    <t>Szkołę Podstawową w Skałągach</t>
  </si>
  <si>
    <t>Szkołę Podstawową w Wąsicach</t>
  </si>
  <si>
    <t>Przedszkole Publiczne w Wołczynie</t>
  </si>
  <si>
    <t>Załącznik nr 16</t>
  </si>
  <si>
    <t>Załącznik nr 17</t>
  </si>
  <si>
    <t>Załącznik nr 19</t>
  </si>
  <si>
    <t>Załącznik nr 20</t>
  </si>
  <si>
    <t>Gimnazjalno-Licealny Zespół Szkół w Wołczynie</t>
  </si>
  <si>
    <t>Wydatki - Szkoła na TAK</t>
  </si>
  <si>
    <t>Ośrodek Pomocy Społecznej w Wołczynie</t>
  </si>
  <si>
    <t>z dnia 30.06.2008r.</t>
  </si>
  <si>
    <t>Załącznik nr 18</t>
  </si>
  <si>
    <t>Załącznik nr  21</t>
  </si>
  <si>
    <t>Załącznik nr 22</t>
  </si>
  <si>
    <t>Załącznik nr 23</t>
  </si>
  <si>
    <t>Załącznik nr 24</t>
  </si>
  <si>
    <t>nr   241  /2008</t>
  </si>
  <si>
    <t>nr  241  /2008</t>
  </si>
  <si>
    <t>nr  241 /2008</t>
  </si>
  <si>
    <t>nr    241  /2008</t>
  </si>
  <si>
    <t>nr   241 /2008</t>
  </si>
  <si>
    <t>Załącznik nr 6</t>
  </si>
  <si>
    <t>nr   262  /2008</t>
  </si>
  <si>
    <t>z dnia 08.09.2008r.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</si>
</sst>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28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45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46</v>
      </c>
    </row>
    <row r="5" spans="1:3" ht="12.75">
      <c r="A5" s="1"/>
      <c r="B5" s="1"/>
      <c r="C5" s="1" t="s">
        <v>47</v>
      </c>
    </row>
    <row r="6" spans="1:3" ht="12.75">
      <c r="A6" s="1"/>
      <c r="B6" s="2" t="s">
        <v>0</v>
      </c>
      <c r="C6" s="1"/>
    </row>
    <row r="7" spans="1:3" ht="12.75">
      <c r="A7" s="1" t="s">
        <v>21</v>
      </c>
      <c r="B7" s="1"/>
      <c r="C7" s="1"/>
    </row>
    <row r="8" spans="1:3" ht="12.75">
      <c r="A8" s="1" t="s">
        <v>31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4" ht="12.75">
      <c r="A11" s="3" t="s">
        <v>1</v>
      </c>
      <c r="B11" s="3" t="s">
        <v>3</v>
      </c>
      <c r="C11" s="3" t="s">
        <v>4</v>
      </c>
      <c r="D11" s="4" t="s">
        <v>32</v>
      </c>
    </row>
    <row r="12" spans="1:4" ht="12.75">
      <c r="A12" s="4" t="s">
        <v>6</v>
      </c>
      <c r="B12" s="4">
        <v>8021</v>
      </c>
      <c r="C12" s="4">
        <v>300000</v>
      </c>
      <c r="D12" s="4">
        <v>3044</v>
      </c>
    </row>
    <row r="13" spans="1:4" ht="12.75">
      <c r="A13" s="4" t="s">
        <v>7</v>
      </c>
      <c r="B13" s="4">
        <v>8021</v>
      </c>
      <c r="C13" s="4">
        <v>250000</v>
      </c>
      <c r="D13" s="4">
        <v>5143</v>
      </c>
    </row>
    <row r="14" spans="1:4" ht="12.75">
      <c r="A14" s="4" t="s">
        <v>8</v>
      </c>
      <c r="B14" s="4">
        <v>9021</v>
      </c>
      <c r="C14" s="4">
        <v>411300</v>
      </c>
      <c r="D14" s="4">
        <v>0</v>
      </c>
    </row>
    <row r="15" spans="1:4" ht="12.75">
      <c r="A15" s="4" t="s">
        <v>9</v>
      </c>
      <c r="B15" s="4">
        <f>8021+1000</f>
        <v>9021</v>
      </c>
      <c r="C15" s="4">
        <f>250000+8000</f>
        <v>258000</v>
      </c>
      <c r="D15" s="4">
        <v>0</v>
      </c>
    </row>
    <row r="16" spans="1:4" ht="12.75">
      <c r="A16" s="4" t="s">
        <v>10</v>
      </c>
      <c r="B16" s="4">
        <v>9021</v>
      </c>
      <c r="C16" s="4">
        <f>250000+12864</f>
        <v>262864</v>
      </c>
      <c r="D16" s="4">
        <v>0</v>
      </c>
    </row>
    <row r="17" spans="1:4" ht="12.75">
      <c r="A17" s="4" t="s">
        <v>11</v>
      </c>
      <c r="B17" s="4">
        <f>9021+400</f>
        <v>9421</v>
      </c>
      <c r="C17" s="4">
        <f>250000+6380</f>
        <v>256380</v>
      </c>
      <c r="D17" s="4">
        <v>0</v>
      </c>
    </row>
    <row r="18" spans="1:4" ht="12.75">
      <c r="A18" s="4" t="s">
        <v>12</v>
      </c>
      <c r="B18" s="4">
        <v>0</v>
      </c>
      <c r="C18" s="4">
        <f>250000+4940+5400</f>
        <v>260340</v>
      </c>
      <c r="D18" s="4">
        <v>0</v>
      </c>
    </row>
    <row r="19" spans="1:4" ht="12.75">
      <c r="A19" s="4" t="s">
        <v>13</v>
      </c>
      <c r="B19" s="4">
        <v>0</v>
      </c>
      <c r="C19" s="4">
        <v>250000</v>
      </c>
      <c r="D19" s="4">
        <v>0</v>
      </c>
    </row>
    <row r="20" spans="1:4" ht="12.75">
      <c r="A20" s="4" t="s">
        <v>14</v>
      </c>
      <c r="B20" s="4">
        <v>9021</v>
      </c>
      <c r="C20" s="4">
        <v>250000</v>
      </c>
      <c r="D20" s="4">
        <v>0</v>
      </c>
    </row>
    <row r="21" spans="1:4" ht="12.75">
      <c r="A21" s="4" t="s">
        <v>15</v>
      </c>
      <c r="B21" s="4">
        <v>9021</v>
      </c>
      <c r="C21" s="4">
        <f>250000+11270</f>
        <v>261270</v>
      </c>
      <c r="D21" s="4">
        <v>0</v>
      </c>
    </row>
    <row r="22" spans="1:4" ht="12.75">
      <c r="A22" s="4" t="s">
        <v>16</v>
      </c>
      <c r="B22" s="4">
        <v>9021</v>
      </c>
      <c r="C22" s="4">
        <v>250000</v>
      </c>
      <c r="D22" s="4">
        <v>0</v>
      </c>
    </row>
    <row r="23" spans="1:4" ht="12.75">
      <c r="A23" s="4" t="s">
        <v>17</v>
      </c>
      <c r="B23" s="4">
        <v>9021</v>
      </c>
      <c r="C23" s="4">
        <v>250000</v>
      </c>
      <c r="D23" s="4">
        <v>0</v>
      </c>
    </row>
    <row r="24" spans="1:4" ht="12.75">
      <c r="A24" s="4" t="s">
        <v>2</v>
      </c>
      <c r="B24" s="4">
        <f>SUM(B12:B23)</f>
        <v>88610</v>
      </c>
      <c r="C24" s="4">
        <f>SUM(C12:C23)</f>
        <v>3260154</v>
      </c>
      <c r="D24" s="4">
        <f>SUM(D12:D23)</f>
        <v>8187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1"/>
      <c r="B58" s="1"/>
      <c r="C58" s="1" t="s">
        <v>27</v>
      </c>
    </row>
    <row r="59" spans="1:3" ht="12.75">
      <c r="A59" s="1"/>
      <c r="B59" s="1"/>
      <c r="C59" s="1" t="s">
        <v>18</v>
      </c>
    </row>
    <row r="60" spans="1:3" ht="12.75">
      <c r="A60" s="1"/>
      <c r="B60" s="1"/>
      <c r="C60" s="1" t="s">
        <v>40</v>
      </c>
    </row>
    <row r="61" spans="1:3" ht="12.75">
      <c r="A61" s="1"/>
      <c r="B61" s="1"/>
      <c r="C61" s="1" t="s">
        <v>34</v>
      </c>
    </row>
    <row r="62" spans="1:3" ht="12.75">
      <c r="A62" s="1"/>
      <c r="B62" s="2" t="s">
        <v>0</v>
      </c>
      <c r="C62" s="1"/>
    </row>
    <row r="63" spans="1:3" ht="12.75">
      <c r="A63" s="1" t="s">
        <v>21</v>
      </c>
      <c r="B63" s="1"/>
      <c r="C63" s="1"/>
    </row>
    <row r="64" spans="1:3" ht="12.75">
      <c r="A64" s="1" t="s">
        <v>19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1</v>
      </c>
      <c r="B67" s="3" t="s">
        <v>3</v>
      </c>
      <c r="C67" s="3" t="s">
        <v>4</v>
      </c>
    </row>
    <row r="68" spans="1:3" ht="12.75">
      <c r="A68" s="4" t="s">
        <v>6</v>
      </c>
      <c r="B68" s="4">
        <v>990</v>
      </c>
      <c r="C68" s="4">
        <v>120000</v>
      </c>
    </row>
    <row r="69" spans="1:3" ht="12.75">
      <c r="A69" s="4" t="s">
        <v>7</v>
      </c>
      <c r="B69" s="4">
        <v>990</v>
      </c>
      <c r="C69" s="4">
        <v>140000</v>
      </c>
    </row>
    <row r="70" spans="1:3" ht="12.75">
      <c r="A70" s="4" t="s">
        <v>8</v>
      </c>
      <c r="B70" s="4">
        <v>990</v>
      </c>
      <c r="C70" s="4">
        <v>222500</v>
      </c>
    </row>
    <row r="71" spans="1:3" ht="12.75">
      <c r="A71" s="4" t="s">
        <v>9</v>
      </c>
      <c r="B71" s="4">
        <v>990</v>
      </c>
      <c r="C71" s="4">
        <f>130000+20750</f>
        <v>150750</v>
      </c>
    </row>
    <row r="72" spans="1:3" ht="12.75">
      <c r="A72" s="4" t="s">
        <v>10</v>
      </c>
      <c r="B72" s="4">
        <v>990</v>
      </c>
      <c r="C72" s="4">
        <f>130000+11256</f>
        <v>141256</v>
      </c>
    </row>
    <row r="73" spans="1:3" ht="12.75">
      <c r="A73" s="4" t="s">
        <v>11</v>
      </c>
      <c r="B73" s="4">
        <v>990</v>
      </c>
      <c r="C73" s="4">
        <f>139441+3360</f>
        <v>142801</v>
      </c>
    </row>
    <row r="74" spans="1:3" ht="12.75">
      <c r="A74" s="4" t="s">
        <v>12</v>
      </c>
      <c r="B74" s="4">
        <v>0</v>
      </c>
      <c r="C74" s="4">
        <f>130000+1180+20000</f>
        <v>151180</v>
      </c>
    </row>
    <row r="75" spans="1:3" ht="12.75">
      <c r="A75" s="4" t="s">
        <v>13</v>
      </c>
      <c r="B75" s="4">
        <v>0</v>
      </c>
      <c r="C75" s="4">
        <v>130000</v>
      </c>
    </row>
    <row r="76" spans="1:3" ht="12.75">
      <c r="A76" s="4" t="s">
        <v>14</v>
      </c>
      <c r="B76" s="4">
        <v>990</v>
      </c>
      <c r="C76" s="4">
        <v>130000</v>
      </c>
    </row>
    <row r="77" spans="1:3" ht="12.75">
      <c r="A77" s="4" t="s">
        <v>15</v>
      </c>
      <c r="B77" s="4">
        <v>990</v>
      </c>
      <c r="C77" s="4">
        <v>130000</v>
      </c>
    </row>
    <row r="78" spans="1:3" ht="12.75">
      <c r="A78" s="4" t="s">
        <v>16</v>
      </c>
      <c r="B78" s="4">
        <v>990</v>
      </c>
      <c r="C78" s="4">
        <v>130000</v>
      </c>
    </row>
    <row r="79" spans="1:3" ht="12.75">
      <c r="A79" s="4" t="s">
        <v>17</v>
      </c>
      <c r="B79" s="4">
        <v>990</v>
      </c>
      <c r="C79" s="4">
        <v>130000</v>
      </c>
    </row>
    <row r="80" spans="1:3" ht="12.75">
      <c r="A80" s="4" t="s">
        <v>2</v>
      </c>
      <c r="B80" s="4">
        <f>SUM(B68:B79)</f>
        <v>9900</v>
      </c>
      <c r="C80" s="4">
        <f>SUM(C68:C79)</f>
        <v>1718487</v>
      </c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28</v>
      </c>
    </row>
    <row r="115" spans="1:3" ht="12.75">
      <c r="A115" s="1"/>
      <c r="B115" s="1"/>
      <c r="C115" s="1" t="s">
        <v>18</v>
      </c>
    </row>
    <row r="116" spans="1:3" ht="12.75">
      <c r="A116" s="1"/>
      <c r="B116" s="1"/>
      <c r="C116" s="1" t="s">
        <v>41</v>
      </c>
    </row>
    <row r="117" spans="1:3" ht="12.75">
      <c r="A117" s="1"/>
      <c r="B117" s="1"/>
      <c r="C117" s="1" t="s">
        <v>34</v>
      </c>
    </row>
    <row r="118" spans="1:3" ht="12.75">
      <c r="A118" s="1"/>
      <c r="B118" s="2" t="s">
        <v>0</v>
      </c>
      <c r="C118" s="1"/>
    </row>
    <row r="119" spans="1:3" ht="12.75">
      <c r="A119" s="1" t="s">
        <v>21</v>
      </c>
      <c r="B119" s="1"/>
      <c r="C119" s="1"/>
    </row>
    <row r="120" spans="1:3" ht="12.75">
      <c r="A120" s="1" t="s">
        <v>20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1</v>
      </c>
      <c r="B123" s="3" t="s">
        <v>3</v>
      </c>
      <c r="C123" s="3" t="s">
        <v>4</v>
      </c>
    </row>
    <row r="124" spans="1:3" ht="12.75">
      <c r="A124" s="4" t="s">
        <v>6</v>
      </c>
      <c r="B124" s="4">
        <v>151</v>
      </c>
      <c r="C124" s="4">
        <v>100000</v>
      </c>
    </row>
    <row r="125" spans="1:3" ht="12.75">
      <c r="A125" s="4" t="s">
        <v>7</v>
      </c>
      <c r="B125" s="4">
        <v>151</v>
      </c>
      <c r="C125" s="4">
        <v>90000</v>
      </c>
    </row>
    <row r="126" spans="1:3" ht="12.75">
      <c r="A126" s="4" t="s">
        <v>8</v>
      </c>
      <c r="B126" s="4">
        <v>151</v>
      </c>
      <c r="C126" s="4">
        <v>138000</v>
      </c>
    </row>
    <row r="127" spans="1:3" ht="12.75">
      <c r="A127" s="4" t="s">
        <v>9</v>
      </c>
      <c r="B127" s="4">
        <v>151</v>
      </c>
      <c r="C127" s="4">
        <f>90000+66800</f>
        <v>156800</v>
      </c>
    </row>
    <row r="128" spans="1:3" ht="12.75">
      <c r="A128" s="4" t="s">
        <v>10</v>
      </c>
      <c r="B128" s="4">
        <v>151</v>
      </c>
      <c r="C128" s="4">
        <f>90000+10720</f>
        <v>100720</v>
      </c>
    </row>
    <row r="129" spans="1:3" ht="12.75">
      <c r="A129" s="4" t="s">
        <v>11</v>
      </c>
      <c r="B129" s="4">
        <f>151</f>
        <v>151</v>
      </c>
      <c r="C129" s="4">
        <f>97169+2420</f>
        <v>99589</v>
      </c>
    </row>
    <row r="130" spans="1:3" ht="12.75">
      <c r="A130" s="4" t="s">
        <v>12</v>
      </c>
      <c r="B130" s="4">
        <v>0</v>
      </c>
      <c r="C130" s="4">
        <f>90000+580+15000</f>
        <v>105580</v>
      </c>
    </row>
    <row r="131" spans="1:3" ht="12.75">
      <c r="A131" s="4" t="s">
        <v>13</v>
      </c>
      <c r="B131" s="4">
        <v>0</v>
      </c>
      <c r="C131" s="4">
        <v>90000</v>
      </c>
    </row>
    <row r="132" spans="1:3" ht="12.75">
      <c r="A132" s="4" t="s">
        <v>14</v>
      </c>
      <c r="B132" s="4">
        <v>151</v>
      </c>
      <c r="C132" s="4">
        <v>90000</v>
      </c>
    </row>
    <row r="133" spans="1:3" ht="12.75">
      <c r="A133" s="4" t="s">
        <v>15</v>
      </c>
      <c r="B133" s="4">
        <v>151</v>
      </c>
      <c r="C133" s="4">
        <v>90000</v>
      </c>
    </row>
    <row r="134" spans="1:3" ht="12.75">
      <c r="A134" s="4" t="s">
        <v>16</v>
      </c>
      <c r="B134" s="4">
        <v>151</v>
      </c>
      <c r="C134" s="4">
        <v>90000</v>
      </c>
    </row>
    <row r="135" spans="1:3" ht="12.75">
      <c r="A135" s="4" t="s">
        <v>17</v>
      </c>
      <c r="B135" s="4">
        <v>151</v>
      </c>
      <c r="C135" s="4">
        <v>90000</v>
      </c>
    </row>
    <row r="136" spans="1:3" ht="12.75">
      <c r="A136" s="4" t="s">
        <v>2</v>
      </c>
      <c r="B136" s="4">
        <f>SUM(B124:B135)</f>
        <v>1510</v>
      </c>
      <c r="C136" s="4">
        <f>SUM(C124:C135)</f>
        <v>1240689</v>
      </c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35</v>
      </c>
    </row>
    <row r="171" spans="1:3" ht="12.75">
      <c r="A171" s="1"/>
      <c r="B171" s="1"/>
      <c r="C171" s="1" t="s">
        <v>18</v>
      </c>
    </row>
    <row r="172" spans="1:3" ht="12.75">
      <c r="A172" s="1"/>
      <c r="B172" s="1"/>
      <c r="C172" s="1" t="s">
        <v>42</v>
      </c>
    </row>
    <row r="173" spans="1:3" ht="12.75">
      <c r="A173" s="1"/>
      <c r="B173" s="1"/>
      <c r="C173" s="1" t="s">
        <v>34</v>
      </c>
    </row>
    <row r="174" spans="1:3" ht="12.75">
      <c r="A174" s="1"/>
      <c r="B174" s="2" t="s">
        <v>0</v>
      </c>
      <c r="C174" s="1"/>
    </row>
    <row r="175" spans="1:3" ht="12.75">
      <c r="A175" s="1" t="s">
        <v>21</v>
      </c>
      <c r="B175" s="1"/>
      <c r="C175" s="1"/>
    </row>
    <row r="176" spans="1:3" ht="12.75">
      <c r="A176" s="1" t="s">
        <v>5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1</v>
      </c>
      <c r="B179" s="3" t="s">
        <v>3</v>
      </c>
      <c r="C179" s="3" t="s">
        <v>4</v>
      </c>
    </row>
    <row r="180" spans="1:3" ht="12.75">
      <c r="A180" s="4" t="s">
        <v>6</v>
      </c>
      <c r="B180" s="4">
        <v>3719</v>
      </c>
      <c r="C180" s="4">
        <v>82000</v>
      </c>
    </row>
    <row r="181" spans="1:3" ht="12.75">
      <c r="A181" s="4" t="s">
        <v>7</v>
      </c>
      <c r="B181" s="4">
        <v>3719</v>
      </c>
      <c r="C181" s="4">
        <v>90000</v>
      </c>
    </row>
    <row r="182" spans="1:3" ht="12.75">
      <c r="A182" s="4" t="s">
        <v>8</v>
      </c>
      <c r="B182" s="4">
        <v>3719</v>
      </c>
      <c r="C182" s="4">
        <v>142000</v>
      </c>
    </row>
    <row r="183" spans="1:3" ht="12.75">
      <c r="A183" s="4" t="s">
        <v>9</v>
      </c>
      <c r="B183" s="4">
        <f>3719+375</f>
        <v>4094</v>
      </c>
      <c r="C183" s="4">
        <f>90000+30375</f>
        <v>120375</v>
      </c>
    </row>
    <row r="184" spans="1:3" ht="12.75">
      <c r="A184" s="4" t="s">
        <v>10</v>
      </c>
      <c r="B184" s="4">
        <v>3719</v>
      </c>
      <c r="C184" s="4">
        <f>90000+4288</f>
        <v>94288</v>
      </c>
    </row>
    <row r="185" spans="1:3" ht="12.75">
      <c r="A185" s="4" t="s">
        <v>11</v>
      </c>
      <c r="B185" s="4">
        <v>3719</v>
      </c>
      <c r="C185" s="4">
        <f>95464+1880</f>
        <v>97344</v>
      </c>
    </row>
    <row r="186" spans="1:3" ht="12.75">
      <c r="A186" s="4" t="s">
        <v>12</v>
      </c>
      <c r="B186" s="4">
        <v>0</v>
      </c>
      <c r="C186" s="4">
        <f>90000+380</f>
        <v>90380</v>
      </c>
    </row>
    <row r="187" spans="1:3" ht="12.75">
      <c r="A187" s="4" t="s">
        <v>13</v>
      </c>
      <c r="B187" s="4">
        <v>0</v>
      </c>
      <c r="C187" s="4">
        <v>90000</v>
      </c>
    </row>
    <row r="188" spans="1:3" ht="12.75">
      <c r="A188" s="4" t="s">
        <v>14</v>
      </c>
      <c r="B188" s="4">
        <v>3719</v>
      </c>
      <c r="C188" s="4">
        <v>90000</v>
      </c>
    </row>
    <row r="189" spans="1:3" ht="12.75">
      <c r="A189" s="4" t="s">
        <v>15</v>
      </c>
      <c r="B189" s="4">
        <v>3719</v>
      </c>
      <c r="C189" s="4">
        <v>90000</v>
      </c>
    </row>
    <row r="190" spans="1:3" ht="12.75">
      <c r="A190" s="4" t="s">
        <v>16</v>
      </c>
      <c r="B190" s="4">
        <v>3719</v>
      </c>
      <c r="C190" s="4">
        <v>90000</v>
      </c>
    </row>
    <row r="191" spans="1:3" ht="12.75">
      <c r="A191" s="4" t="s">
        <v>17</v>
      </c>
      <c r="B191" s="4">
        <v>3719</v>
      </c>
      <c r="C191" s="4">
        <v>90000</v>
      </c>
    </row>
    <row r="192" spans="1:3" ht="12.75">
      <c r="A192" s="4" t="s">
        <v>2</v>
      </c>
      <c r="B192" s="4">
        <f>SUM(B179:B191)</f>
        <v>37565</v>
      </c>
      <c r="C192" s="4">
        <f>SUM(C180:C191)</f>
        <v>1166387</v>
      </c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5"/>
      <c r="B224" s="5"/>
      <c r="C224" s="5"/>
    </row>
    <row r="225" spans="1:3" ht="12.75">
      <c r="A225" s="5"/>
      <c r="B225" s="5"/>
      <c r="C225" s="5"/>
    </row>
    <row r="226" spans="1:3" ht="12.75">
      <c r="A226" s="1"/>
      <c r="B226" s="1"/>
      <c r="C226" s="1" t="s">
        <v>29</v>
      </c>
    </row>
    <row r="227" spans="1:3" ht="12.75">
      <c r="A227" s="1"/>
      <c r="B227" s="1"/>
      <c r="C227" s="1" t="s">
        <v>18</v>
      </c>
    </row>
    <row r="228" spans="1:3" ht="12.75">
      <c r="A228" s="1"/>
      <c r="B228" s="1"/>
      <c r="C228" s="1" t="s">
        <v>43</v>
      </c>
    </row>
    <row r="229" spans="1:3" ht="12.75">
      <c r="A229" s="1"/>
      <c r="B229" s="1"/>
      <c r="C229" s="1" t="s">
        <v>34</v>
      </c>
    </row>
    <row r="230" spans="1:3" ht="12.75">
      <c r="A230" s="1"/>
      <c r="B230" s="2" t="s">
        <v>0</v>
      </c>
      <c r="C230" s="1"/>
    </row>
    <row r="231" spans="1:3" ht="12.75">
      <c r="A231" s="1" t="s">
        <v>21</v>
      </c>
      <c r="B231" s="1"/>
      <c r="C231" s="1"/>
    </row>
    <row r="232" spans="1:3" ht="12.75">
      <c r="A232" s="1" t="s">
        <v>22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1</v>
      </c>
      <c r="B235" s="3" t="s">
        <v>3</v>
      </c>
      <c r="C235" s="3" t="s">
        <v>4</v>
      </c>
    </row>
    <row r="236" spans="1:3" ht="12.75">
      <c r="A236" s="4" t="s">
        <v>6</v>
      </c>
      <c r="B236" s="4">
        <v>1540</v>
      </c>
      <c r="C236" s="4">
        <v>60000</v>
      </c>
    </row>
    <row r="237" spans="1:3" ht="12.75">
      <c r="A237" s="4" t="s">
        <v>7</v>
      </c>
      <c r="B237" s="4">
        <v>1540</v>
      </c>
      <c r="C237" s="4">
        <v>80000</v>
      </c>
    </row>
    <row r="238" spans="1:3" ht="12.75">
      <c r="A238" s="4" t="s">
        <v>8</v>
      </c>
      <c r="B238" s="4">
        <v>1540</v>
      </c>
      <c r="C238" s="4">
        <v>96100</v>
      </c>
    </row>
    <row r="239" spans="1:3" ht="12.75">
      <c r="A239" s="4" t="s">
        <v>9</v>
      </c>
      <c r="B239" s="4">
        <v>1540</v>
      </c>
      <c r="C239" s="4">
        <v>70000</v>
      </c>
    </row>
    <row r="240" spans="1:3" ht="12.75">
      <c r="A240" s="4" t="s">
        <v>10</v>
      </c>
      <c r="B240" s="4">
        <v>1540</v>
      </c>
      <c r="C240" s="4">
        <f>70000+2680</f>
        <v>72680</v>
      </c>
    </row>
    <row r="241" spans="1:3" ht="12.75">
      <c r="A241" s="4" t="s">
        <v>11</v>
      </c>
      <c r="B241" s="4">
        <v>1540</v>
      </c>
      <c r="C241" s="4">
        <f>72489+1620</f>
        <v>74109</v>
      </c>
    </row>
    <row r="242" spans="1:3" ht="12.75">
      <c r="A242" s="4" t="s">
        <v>12</v>
      </c>
      <c r="B242" s="4">
        <v>0</v>
      </c>
      <c r="C242" s="4">
        <f>70000+100</f>
        <v>70100</v>
      </c>
    </row>
    <row r="243" spans="1:3" ht="12.75">
      <c r="A243" s="4" t="s">
        <v>13</v>
      </c>
      <c r="B243" s="4">
        <v>0</v>
      </c>
      <c r="C243" s="4">
        <v>70000</v>
      </c>
    </row>
    <row r="244" spans="1:3" ht="12.75">
      <c r="A244" s="4" t="s">
        <v>14</v>
      </c>
      <c r="B244" s="4">
        <v>1540</v>
      </c>
      <c r="C244" s="4">
        <v>70000</v>
      </c>
    </row>
    <row r="245" spans="1:3" ht="12.75">
      <c r="A245" s="4" t="s">
        <v>15</v>
      </c>
      <c r="B245" s="4">
        <v>1540</v>
      </c>
      <c r="C245" s="4">
        <v>70000</v>
      </c>
    </row>
    <row r="246" spans="1:3" ht="12.75">
      <c r="A246" s="4" t="s">
        <v>16</v>
      </c>
      <c r="B246" s="4">
        <v>1540</v>
      </c>
      <c r="C246" s="4">
        <v>70000</v>
      </c>
    </row>
    <row r="247" spans="1:3" ht="12.75">
      <c r="A247" s="4" t="s">
        <v>17</v>
      </c>
      <c r="B247" s="4">
        <v>1540</v>
      </c>
      <c r="C247" s="4">
        <v>70000</v>
      </c>
    </row>
    <row r="248" spans="1:3" ht="12.75">
      <c r="A248" s="4" t="s">
        <v>2</v>
      </c>
      <c r="B248" s="4">
        <f>SUM(B235:B247)</f>
        <v>15400</v>
      </c>
      <c r="C248" s="4">
        <f>SUM(C236:C247)</f>
        <v>872989</v>
      </c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82" spans="1:3" ht="12.75">
      <c r="A282" s="1"/>
      <c r="B282" s="1"/>
      <c r="C282" s="1" t="s">
        <v>30</v>
      </c>
    </row>
    <row r="283" spans="1:3" ht="12.75">
      <c r="A283" s="1"/>
      <c r="B283" s="1"/>
      <c r="C283" s="1" t="s">
        <v>18</v>
      </c>
    </row>
    <row r="284" spans="1:3" ht="12.75">
      <c r="A284" s="1"/>
      <c r="B284" s="1"/>
      <c r="C284" s="1" t="s">
        <v>41</v>
      </c>
    </row>
    <row r="285" spans="1:3" ht="12.75">
      <c r="A285" s="1"/>
      <c r="B285" s="1"/>
      <c r="C285" s="1" t="s">
        <v>34</v>
      </c>
    </row>
    <row r="286" spans="1:3" ht="12.75">
      <c r="A286" s="1"/>
      <c r="B286" s="2" t="s">
        <v>0</v>
      </c>
      <c r="C286" s="1"/>
    </row>
    <row r="287" spans="1:3" ht="12.75">
      <c r="A287" s="1" t="s">
        <v>21</v>
      </c>
      <c r="B287" s="1"/>
      <c r="C287" s="1"/>
    </row>
    <row r="288" spans="1:3" ht="12.75">
      <c r="A288" s="1" t="s">
        <v>23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1</v>
      </c>
      <c r="B291" s="3" t="s">
        <v>3</v>
      </c>
      <c r="C291" s="3" t="s">
        <v>4</v>
      </c>
    </row>
    <row r="292" spans="1:3" ht="12.75">
      <c r="A292" s="4" t="s">
        <v>6</v>
      </c>
      <c r="B292" s="4">
        <v>776</v>
      </c>
      <c r="C292" s="4">
        <v>38000</v>
      </c>
    </row>
    <row r="293" spans="1:3" ht="12.75">
      <c r="A293" s="4" t="s">
        <v>7</v>
      </c>
      <c r="B293" s="4">
        <v>776</v>
      </c>
      <c r="C293" s="4">
        <v>50000</v>
      </c>
    </row>
    <row r="294" spans="1:3" ht="12.75">
      <c r="A294" s="4" t="s">
        <v>8</v>
      </c>
      <c r="B294" s="4">
        <v>776</v>
      </c>
      <c r="C294" s="4">
        <v>79000</v>
      </c>
    </row>
    <row r="295" spans="1:3" ht="12.75">
      <c r="A295" s="4" t="s">
        <v>9</v>
      </c>
      <c r="B295" s="4">
        <v>776</v>
      </c>
      <c r="C295" s="4">
        <v>45000</v>
      </c>
    </row>
    <row r="296" spans="1:3" ht="12.75">
      <c r="A296" s="4" t="s">
        <v>10</v>
      </c>
      <c r="B296" s="4">
        <v>776</v>
      </c>
      <c r="C296" s="4">
        <f>45000+2144</f>
        <v>47144</v>
      </c>
    </row>
    <row r="297" spans="1:3" ht="12.75">
      <c r="A297" s="4" t="s">
        <v>11</v>
      </c>
      <c r="B297" s="4">
        <f>776+500</f>
        <v>1276</v>
      </c>
      <c r="C297" s="4">
        <f>49111+1210</f>
        <v>50321</v>
      </c>
    </row>
    <row r="298" spans="1:3" ht="12.75">
      <c r="A298" s="4" t="s">
        <v>12</v>
      </c>
      <c r="B298" s="4">
        <v>776</v>
      </c>
      <c r="C298" s="4">
        <f>45000+200+5500</f>
        <v>50700</v>
      </c>
    </row>
    <row r="299" spans="1:3" ht="12.75">
      <c r="A299" s="4" t="s">
        <v>13</v>
      </c>
      <c r="B299" s="4">
        <v>776</v>
      </c>
      <c r="C299" s="4">
        <v>45000</v>
      </c>
    </row>
    <row r="300" spans="1:3" ht="12.75">
      <c r="A300" s="4" t="s">
        <v>14</v>
      </c>
      <c r="B300" s="4">
        <v>776</v>
      </c>
      <c r="C300" s="4">
        <v>45000</v>
      </c>
    </row>
    <row r="301" spans="1:3" ht="12.75">
      <c r="A301" s="4" t="s">
        <v>15</v>
      </c>
      <c r="B301" s="4">
        <v>776</v>
      </c>
      <c r="C301" s="4">
        <v>45000</v>
      </c>
    </row>
    <row r="302" spans="1:3" ht="12.75">
      <c r="A302" s="4" t="s">
        <v>16</v>
      </c>
      <c r="B302" s="4">
        <v>776</v>
      </c>
      <c r="C302" s="4">
        <v>45000</v>
      </c>
    </row>
    <row r="303" spans="1:3" ht="12.75">
      <c r="A303" s="4" t="s">
        <v>17</v>
      </c>
      <c r="B303" s="4">
        <v>780</v>
      </c>
      <c r="C303" s="4">
        <v>45000</v>
      </c>
    </row>
    <row r="304" spans="1:3" ht="12.75">
      <c r="A304" s="4" t="s">
        <v>2</v>
      </c>
      <c r="B304" s="4">
        <f>SUM(B291:B303)</f>
        <v>9816</v>
      </c>
      <c r="C304" s="4">
        <f>SUM(C292:C303)</f>
        <v>585165</v>
      </c>
    </row>
    <row r="305" spans="1:3" ht="12.75">
      <c r="A305" s="5"/>
      <c r="B305" s="5"/>
      <c r="C305" s="5"/>
    </row>
    <row r="306" spans="1:3" ht="12.75">
      <c r="A306" s="5"/>
      <c r="B306" s="5"/>
      <c r="C306" s="5"/>
    </row>
    <row r="307" spans="1:3" ht="12.75">
      <c r="A307" s="5"/>
      <c r="B307" s="5"/>
      <c r="C307" s="5"/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5"/>
      <c r="B336" s="5"/>
      <c r="C336" s="5"/>
    </row>
    <row r="338" spans="1:3" ht="12.75">
      <c r="A338" s="1"/>
      <c r="B338" s="1"/>
      <c r="C338" s="1" t="s">
        <v>36</v>
      </c>
    </row>
    <row r="339" spans="1:3" ht="12.75">
      <c r="A339" s="1"/>
      <c r="B339" s="1"/>
      <c r="C339" s="1" t="s">
        <v>18</v>
      </c>
    </row>
    <row r="340" spans="1:3" ht="12.75">
      <c r="A340" s="1"/>
      <c r="B340" s="1"/>
      <c r="C340" s="1" t="s">
        <v>42</v>
      </c>
    </row>
    <row r="341" spans="1:3" ht="12.75">
      <c r="A341" s="1"/>
      <c r="B341" s="1"/>
      <c r="C341" s="1" t="s">
        <v>34</v>
      </c>
    </row>
    <row r="342" spans="1:3" ht="12.75">
      <c r="A342" s="1"/>
      <c r="B342" s="2" t="s">
        <v>0</v>
      </c>
      <c r="C342" s="1"/>
    </row>
    <row r="343" spans="1:3" ht="12.75">
      <c r="A343" s="1" t="s">
        <v>21</v>
      </c>
      <c r="B343" s="1"/>
      <c r="C343" s="1"/>
    </row>
    <row r="344" spans="1:3" ht="12.75">
      <c r="A344" s="1" t="s">
        <v>24</v>
      </c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3" t="s">
        <v>1</v>
      </c>
      <c r="B347" s="3" t="s">
        <v>3</v>
      </c>
      <c r="C347" s="3" t="s">
        <v>4</v>
      </c>
    </row>
    <row r="348" spans="1:3" ht="12.75">
      <c r="A348" s="4" t="s">
        <v>6</v>
      </c>
      <c r="B348" s="4">
        <v>1366</v>
      </c>
      <c r="C348" s="4">
        <v>40000</v>
      </c>
    </row>
    <row r="349" spans="1:3" ht="12.75">
      <c r="A349" s="4" t="s">
        <v>7</v>
      </c>
      <c r="B349" s="4">
        <v>1366</v>
      </c>
      <c r="C349" s="4">
        <v>47000</v>
      </c>
    </row>
    <row r="350" spans="1:3" ht="12.75">
      <c r="A350" s="4" t="s">
        <v>8</v>
      </c>
      <c r="B350" s="4">
        <v>1366</v>
      </c>
      <c r="C350" s="4">
        <v>74500</v>
      </c>
    </row>
    <row r="351" spans="1:3" ht="12.75">
      <c r="A351" s="4" t="s">
        <v>9</v>
      </c>
      <c r="B351" s="4">
        <v>1366</v>
      </c>
      <c r="C351" s="4">
        <v>47000</v>
      </c>
    </row>
    <row r="352" spans="1:3" ht="12.75">
      <c r="A352" s="4" t="s">
        <v>10</v>
      </c>
      <c r="B352" s="4">
        <v>1366</v>
      </c>
      <c r="C352" s="4">
        <f>47000+5360</f>
        <v>52360</v>
      </c>
    </row>
    <row r="353" spans="1:3" ht="12.75">
      <c r="A353" s="4" t="s">
        <v>11</v>
      </c>
      <c r="B353" s="4">
        <v>1366</v>
      </c>
      <c r="C353" s="4">
        <f>51321+1210</f>
        <v>52531</v>
      </c>
    </row>
    <row r="354" spans="1:3" ht="12.75">
      <c r="A354" s="4" t="s">
        <v>12</v>
      </c>
      <c r="B354" s="4">
        <v>0</v>
      </c>
      <c r="C354" s="4">
        <f>47000+300+12000</f>
        <v>59300</v>
      </c>
    </row>
    <row r="355" spans="1:3" ht="12.75">
      <c r="A355" s="4" t="s">
        <v>13</v>
      </c>
      <c r="B355" s="4">
        <v>0</v>
      </c>
      <c r="C355" s="4">
        <v>47000</v>
      </c>
    </row>
    <row r="356" spans="1:3" ht="12.75">
      <c r="A356" s="4" t="s">
        <v>14</v>
      </c>
      <c r="B356" s="4">
        <v>1366</v>
      </c>
      <c r="C356" s="4">
        <v>47000</v>
      </c>
    </row>
    <row r="357" spans="1:3" ht="12.75">
      <c r="A357" s="4" t="s">
        <v>15</v>
      </c>
      <c r="B357" s="4">
        <v>1366</v>
      </c>
      <c r="C357" s="4">
        <v>47000</v>
      </c>
    </row>
    <row r="358" spans="1:3" ht="12.75">
      <c r="A358" s="4" t="s">
        <v>16</v>
      </c>
      <c r="B358" s="4">
        <v>1366</v>
      </c>
      <c r="C358" s="4">
        <v>47000</v>
      </c>
    </row>
    <row r="359" spans="1:3" ht="12.75">
      <c r="A359" s="4" t="s">
        <v>17</v>
      </c>
      <c r="B359" s="4">
        <v>1366</v>
      </c>
      <c r="C359" s="4">
        <v>47000</v>
      </c>
    </row>
    <row r="360" spans="1:3" ht="12.75">
      <c r="A360" s="4" t="s">
        <v>2</v>
      </c>
      <c r="B360" s="4">
        <f>SUM(B347:B359)</f>
        <v>13660</v>
      </c>
      <c r="C360" s="4">
        <f>SUM(C348:C359)</f>
        <v>607691</v>
      </c>
    </row>
    <row r="361" spans="1:3" ht="12.75">
      <c r="A361" s="5"/>
      <c r="B361" s="5"/>
      <c r="C361" s="5"/>
    </row>
    <row r="362" spans="1:3" ht="12.75">
      <c r="A362" s="5"/>
      <c r="B362" s="5"/>
      <c r="C362" s="5"/>
    </row>
    <row r="363" spans="1:3" ht="12.75">
      <c r="A363" s="5"/>
      <c r="B363" s="5"/>
      <c r="C363" s="5"/>
    </row>
    <row r="364" spans="1:3" ht="12.75">
      <c r="A364" s="5"/>
      <c r="B364" s="5"/>
      <c r="C364" s="5"/>
    </row>
    <row r="365" spans="1:3" ht="12.75">
      <c r="A365" s="5"/>
      <c r="B365" s="5"/>
      <c r="C365" s="5"/>
    </row>
    <row r="366" spans="1:3" ht="12.75">
      <c r="A366" s="5"/>
      <c r="B366" s="5"/>
      <c r="C366" s="5"/>
    </row>
    <row r="367" spans="1:3" ht="12.75">
      <c r="A367" s="5"/>
      <c r="B367" s="5"/>
      <c r="C367" s="5"/>
    </row>
    <row r="368" spans="1:3" ht="12.75">
      <c r="A368" s="5"/>
      <c r="B368" s="5"/>
      <c r="C368" s="5"/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82" spans="1:3" ht="12.75">
      <c r="A382" s="5"/>
      <c r="B382" s="5"/>
      <c r="C382" s="5"/>
    </row>
    <row r="383" spans="1:3" ht="12.75">
      <c r="A383" s="5"/>
      <c r="B383" s="5"/>
      <c r="C383" s="5"/>
    </row>
    <row r="384" spans="1:3" ht="12.75">
      <c r="A384" s="5"/>
      <c r="B384" s="5"/>
      <c r="C384" s="5"/>
    </row>
    <row r="385" spans="1:3" ht="12.75">
      <c r="A385" s="5"/>
      <c r="B385" s="5"/>
      <c r="C385" s="5"/>
    </row>
    <row r="394" spans="1:3" ht="12.75">
      <c r="A394" s="1"/>
      <c r="B394" s="1"/>
      <c r="C394" s="1" t="s">
        <v>37</v>
      </c>
    </row>
    <row r="395" spans="1:3" ht="12.75">
      <c r="A395" s="1"/>
      <c r="B395" s="1"/>
      <c r="C395" s="1" t="s">
        <v>18</v>
      </c>
    </row>
    <row r="396" spans="1:3" ht="12.75">
      <c r="A396" s="1"/>
      <c r="B396" s="1"/>
      <c r="C396" s="1" t="s">
        <v>44</v>
      </c>
    </row>
    <row r="397" spans="1:3" ht="12.75">
      <c r="A397" s="1"/>
      <c r="B397" s="1"/>
      <c r="C397" s="1" t="s">
        <v>34</v>
      </c>
    </row>
    <row r="398" spans="1:3" ht="12.75">
      <c r="A398" s="1"/>
      <c r="B398" s="2" t="s">
        <v>0</v>
      </c>
      <c r="C398" s="1"/>
    </row>
    <row r="399" spans="1:3" ht="12.75">
      <c r="A399" s="1" t="s">
        <v>21</v>
      </c>
      <c r="B399" s="1"/>
      <c r="C399" s="1"/>
    </row>
    <row r="400" spans="1:3" ht="12.75">
      <c r="A400" s="1" t="s">
        <v>25</v>
      </c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3" t="s">
        <v>1</v>
      </c>
      <c r="B403" s="3" t="s">
        <v>3</v>
      </c>
      <c r="C403" s="3" t="s">
        <v>4</v>
      </c>
    </row>
    <row r="404" spans="1:3" ht="12.75">
      <c r="A404" s="4" t="s">
        <v>6</v>
      </c>
      <c r="B404" s="4">
        <v>865</v>
      </c>
      <c r="C404" s="4">
        <v>53000</v>
      </c>
    </row>
    <row r="405" spans="1:3" ht="12.75">
      <c r="A405" s="4" t="s">
        <v>7</v>
      </c>
      <c r="B405" s="4">
        <v>865</v>
      </c>
      <c r="C405" s="4">
        <v>65000</v>
      </c>
    </row>
    <row r="406" spans="1:3" ht="12.75">
      <c r="A406" s="4" t="s">
        <v>8</v>
      </c>
      <c r="B406" s="4">
        <v>865</v>
      </c>
      <c r="C406" s="4">
        <v>101100</v>
      </c>
    </row>
    <row r="407" spans="1:3" ht="12.75">
      <c r="A407" s="4" t="s">
        <v>9</v>
      </c>
      <c r="B407" s="4">
        <v>865</v>
      </c>
      <c r="C407" s="4">
        <v>65000</v>
      </c>
    </row>
    <row r="408" spans="1:3" ht="12.75">
      <c r="A408" s="4" t="s">
        <v>10</v>
      </c>
      <c r="B408" s="4">
        <v>865</v>
      </c>
      <c r="C408" s="4">
        <f>65000+2680</f>
        <v>67680</v>
      </c>
    </row>
    <row r="409" spans="1:3" ht="12.75">
      <c r="A409" s="4" t="s">
        <v>11</v>
      </c>
      <c r="B409" s="4">
        <v>865</v>
      </c>
      <c r="C409" s="4">
        <f>69173+1610</f>
        <v>70783</v>
      </c>
    </row>
    <row r="410" spans="1:3" ht="12.75">
      <c r="A410" s="4" t="s">
        <v>12</v>
      </c>
      <c r="B410" s="4">
        <v>0</v>
      </c>
      <c r="C410" s="4">
        <f>65000+300+2000</f>
        <v>67300</v>
      </c>
    </row>
    <row r="411" spans="1:3" ht="12.75">
      <c r="A411" s="4" t="s">
        <v>13</v>
      </c>
      <c r="B411" s="4">
        <v>0</v>
      </c>
      <c r="C411" s="4">
        <v>65000</v>
      </c>
    </row>
    <row r="412" spans="1:3" ht="12.75">
      <c r="A412" s="4" t="s">
        <v>14</v>
      </c>
      <c r="B412" s="4">
        <v>865</v>
      </c>
      <c r="C412" s="4">
        <v>65000</v>
      </c>
    </row>
    <row r="413" spans="1:3" ht="12.75">
      <c r="A413" s="4" t="s">
        <v>15</v>
      </c>
      <c r="B413" s="4">
        <v>865</v>
      </c>
      <c r="C413" s="4">
        <v>65000</v>
      </c>
    </row>
    <row r="414" spans="1:3" ht="12.75">
      <c r="A414" s="4" t="s">
        <v>16</v>
      </c>
      <c r="B414" s="4">
        <v>865</v>
      </c>
      <c r="C414" s="4">
        <v>65000</v>
      </c>
    </row>
    <row r="415" spans="1:3" ht="12.75">
      <c r="A415" s="4" t="s">
        <v>17</v>
      </c>
      <c r="B415" s="4">
        <v>865</v>
      </c>
      <c r="C415" s="4">
        <v>65000</v>
      </c>
    </row>
    <row r="416" spans="1:3" ht="12.75">
      <c r="A416" s="4" t="s">
        <v>2</v>
      </c>
      <c r="B416" s="4">
        <f>SUM(B403:B415)</f>
        <v>8650</v>
      </c>
      <c r="C416" s="4">
        <f>SUM(C404:C415)</f>
        <v>814863</v>
      </c>
    </row>
    <row r="417" spans="1:3" ht="12.75">
      <c r="A417" s="5"/>
      <c r="B417" s="5"/>
      <c r="C417" s="5"/>
    </row>
    <row r="418" spans="1:3" ht="12.75">
      <c r="A418" s="5"/>
      <c r="B418" s="5"/>
      <c r="C418" s="5"/>
    </row>
    <row r="419" spans="1:3" ht="12.75">
      <c r="A419" s="5"/>
      <c r="B419" s="5"/>
      <c r="C419" s="5"/>
    </row>
    <row r="420" spans="1:3" ht="12.75">
      <c r="A420" s="5"/>
      <c r="B420" s="5"/>
      <c r="C420" s="5"/>
    </row>
    <row r="421" spans="1:3" ht="12.75">
      <c r="A421" s="5"/>
      <c r="B421" s="5"/>
      <c r="C421" s="5"/>
    </row>
    <row r="422" spans="1:3" ht="12.75">
      <c r="A422" s="5"/>
      <c r="B422" s="5"/>
      <c r="C422" s="5"/>
    </row>
    <row r="423" spans="1:3" ht="12.75">
      <c r="A423" s="5"/>
      <c r="B423" s="5"/>
      <c r="C423" s="5"/>
    </row>
    <row r="424" spans="1:3" ht="12.75">
      <c r="A424" s="5"/>
      <c r="B424" s="5"/>
      <c r="C424" s="5"/>
    </row>
    <row r="425" spans="1:3" ht="12.75">
      <c r="A425" s="5"/>
      <c r="B425" s="5"/>
      <c r="C425" s="5"/>
    </row>
    <row r="426" spans="1:3" ht="12.75">
      <c r="A426" s="5"/>
      <c r="B426" s="5"/>
      <c r="C426" s="5"/>
    </row>
    <row r="427" spans="1:3" ht="12.75">
      <c r="A427" s="5"/>
      <c r="B427" s="5"/>
      <c r="C427" s="5"/>
    </row>
    <row r="428" spans="1:3" ht="12.75">
      <c r="A428" s="5"/>
      <c r="B428" s="5"/>
      <c r="C428" s="5"/>
    </row>
    <row r="429" spans="1:3" ht="12.75">
      <c r="A429" s="5"/>
      <c r="B429" s="5"/>
      <c r="C429" s="5"/>
    </row>
    <row r="430" spans="1:3" ht="12.75">
      <c r="A430" s="5"/>
      <c r="B430" s="5"/>
      <c r="C430" s="5"/>
    </row>
    <row r="431" spans="1:3" ht="12.75">
      <c r="A431" s="5"/>
      <c r="B431" s="5"/>
      <c r="C431" s="5"/>
    </row>
    <row r="432" spans="1:3" ht="12.75">
      <c r="A432" s="5"/>
      <c r="B432" s="5"/>
      <c r="C432" s="5"/>
    </row>
    <row r="433" spans="1:3" ht="12.75">
      <c r="A433" s="5"/>
      <c r="B433" s="5"/>
      <c r="C433" s="5"/>
    </row>
    <row r="434" spans="1:3" ht="12.75">
      <c r="A434" s="5"/>
      <c r="B434" s="5"/>
      <c r="C434" s="5"/>
    </row>
    <row r="435" spans="1:3" ht="12.75">
      <c r="A435" s="5"/>
      <c r="B435" s="5"/>
      <c r="C435" s="5"/>
    </row>
    <row r="436" spans="1:3" ht="12.75">
      <c r="A436" s="5"/>
      <c r="B436" s="5"/>
      <c r="C436" s="5"/>
    </row>
    <row r="437" spans="1:3" ht="12.75">
      <c r="A437" s="5"/>
      <c r="B437" s="5"/>
      <c r="C437" s="5"/>
    </row>
    <row r="438" spans="1:3" ht="12.75">
      <c r="A438" s="5"/>
      <c r="B438" s="5"/>
      <c r="C438" s="5"/>
    </row>
    <row r="439" spans="1:3" ht="12.75">
      <c r="A439" s="5"/>
      <c r="B439" s="5"/>
      <c r="C439" s="5"/>
    </row>
    <row r="440" spans="1:3" ht="12.75">
      <c r="A440" s="5"/>
      <c r="B440" s="5"/>
      <c r="C440" s="5"/>
    </row>
    <row r="441" spans="1:3" ht="12.75">
      <c r="A441" s="5"/>
      <c r="B441" s="5"/>
      <c r="C441" s="5"/>
    </row>
    <row r="442" spans="1:3" ht="12.75">
      <c r="A442" s="5"/>
      <c r="B442" s="5"/>
      <c r="C442" s="5"/>
    </row>
    <row r="443" spans="1:3" ht="12.75">
      <c r="A443" s="5"/>
      <c r="B443" s="5"/>
      <c r="C443" s="5"/>
    </row>
    <row r="444" spans="1:3" ht="12.75">
      <c r="A444" s="5"/>
      <c r="B444" s="5"/>
      <c r="C444" s="5"/>
    </row>
    <row r="445" spans="1:3" ht="12.75">
      <c r="A445" s="5"/>
      <c r="B445" s="5"/>
      <c r="C445" s="5"/>
    </row>
    <row r="446" spans="1:3" ht="12.75">
      <c r="A446" s="5"/>
      <c r="B446" s="5"/>
      <c r="C446" s="5"/>
    </row>
    <row r="447" spans="1:3" ht="12.75">
      <c r="A447" s="5"/>
      <c r="B447" s="5"/>
      <c r="C447" s="5"/>
    </row>
    <row r="448" spans="1:3" ht="12.75">
      <c r="A448" s="5"/>
      <c r="B448" s="5"/>
      <c r="C448" s="5"/>
    </row>
    <row r="450" spans="1:3" ht="12.75">
      <c r="A450" s="1"/>
      <c r="B450" s="1"/>
      <c r="C450" s="1" t="s">
        <v>38</v>
      </c>
    </row>
    <row r="451" spans="1:3" ht="12.75">
      <c r="A451" s="1"/>
      <c r="B451" s="1"/>
      <c r="C451" s="1" t="s">
        <v>18</v>
      </c>
    </row>
    <row r="452" spans="1:3" ht="12.75">
      <c r="A452" s="1"/>
      <c r="B452" s="1"/>
      <c r="C452" s="1" t="s">
        <v>44</v>
      </c>
    </row>
    <row r="453" spans="1:3" ht="12.75">
      <c r="A453" s="1"/>
      <c r="B453" s="1"/>
      <c r="C453" s="1" t="s">
        <v>34</v>
      </c>
    </row>
    <row r="454" spans="1:3" ht="12.75">
      <c r="A454" s="1"/>
      <c r="B454" s="2" t="s">
        <v>0</v>
      </c>
      <c r="C454" s="1"/>
    </row>
    <row r="455" spans="1:3" ht="12.75">
      <c r="A455" s="1" t="s">
        <v>21</v>
      </c>
      <c r="B455" s="1"/>
      <c r="C455" s="1"/>
    </row>
    <row r="456" spans="1:3" ht="12.75">
      <c r="A456" s="1" t="s">
        <v>26</v>
      </c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3" t="s">
        <v>1</v>
      </c>
      <c r="B459" s="3" t="s">
        <v>3</v>
      </c>
      <c r="C459" s="3" t="s">
        <v>4</v>
      </c>
    </row>
    <row r="460" spans="1:3" ht="12.75">
      <c r="A460" s="4" t="s">
        <v>6</v>
      </c>
      <c r="B460" s="4">
        <v>10900</v>
      </c>
      <c r="C460" s="4">
        <v>60000</v>
      </c>
    </row>
    <row r="461" spans="1:3" ht="12.75">
      <c r="A461" s="4" t="s">
        <v>7</v>
      </c>
      <c r="B461" s="4">
        <v>10900</v>
      </c>
      <c r="C461" s="4">
        <v>65000</v>
      </c>
    </row>
    <row r="462" spans="1:3" ht="12.75">
      <c r="A462" s="4" t="s">
        <v>8</v>
      </c>
      <c r="B462" s="4">
        <v>10900</v>
      </c>
      <c r="C462" s="4">
        <v>104700</v>
      </c>
    </row>
    <row r="463" spans="1:3" ht="12.75">
      <c r="A463" s="4" t="s">
        <v>9</v>
      </c>
      <c r="B463" s="4">
        <v>10900</v>
      </c>
      <c r="C463" s="4">
        <v>62000</v>
      </c>
    </row>
    <row r="464" spans="1:3" ht="12.75">
      <c r="A464" s="4" t="s">
        <v>10</v>
      </c>
      <c r="B464" s="4">
        <v>10900</v>
      </c>
      <c r="C464" s="4">
        <f>84000+4288</f>
        <v>88288</v>
      </c>
    </row>
    <row r="465" spans="1:3" ht="12.75">
      <c r="A465" s="4" t="s">
        <v>11</v>
      </c>
      <c r="B465" s="4">
        <f>10900+700</f>
        <v>11600</v>
      </c>
      <c r="C465" s="4">
        <f>62000+1210</f>
        <v>63210</v>
      </c>
    </row>
    <row r="466" spans="1:3" ht="12.75">
      <c r="A466" s="4" t="s">
        <v>12</v>
      </c>
      <c r="B466" s="4">
        <v>10900</v>
      </c>
      <c r="C466" s="4">
        <f>40000+700</f>
        <v>40700</v>
      </c>
    </row>
    <row r="467" spans="1:3" ht="12.75">
      <c r="A467" s="4" t="s">
        <v>13</v>
      </c>
      <c r="B467" s="4">
        <v>10900</v>
      </c>
      <c r="C467" s="4">
        <v>62000</v>
      </c>
    </row>
    <row r="468" spans="1:3" ht="12.75">
      <c r="A468" s="4" t="s">
        <v>14</v>
      </c>
      <c r="B468" s="4">
        <v>10900</v>
      </c>
      <c r="C468" s="4">
        <v>62000</v>
      </c>
    </row>
    <row r="469" spans="1:3" ht="12.75">
      <c r="A469" s="4" t="s">
        <v>15</v>
      </c>
      <c r="B469" s="4">
        <v>10900</v>
      </c>
      <c r="C469" s="4">
        <v>62000</v>
      </c>
    </row>
    <row r="470" spans="1:3" ht="12.75">
      <c r="A470" s="4" t="s">
        <v>16</v>
      </c>
      <c r="B470" s="4">
        <v>10900</v>
      </c>
      <c r="C470" s="4">
        <v>62000</v>
      </c>
    </row>
    <row r="471" spans="1:3" ht="12.75">
      <c r="A471" s="4" t="s">
        <v>17</v>
      </c>
      <c r="B471" s="4">
        <v>11100</v>
      </c>
      <c r="C471" s="4">
        <v>62000</v>
      </c>
    </row>
    <row r="472" spans="1:3" ht="12.75">
      <c r="A472" s="4" t="s">
        <v>2</v>
      </c>
      <c r="B472" s="4">
        <f>SUM(B459:B471)</f>
        <v>131700</v>
      </c>
      <c r="C472" s="4">
        <f>SUM(C460:C471)</f>
        <v>793898</v>
      </c>
    </row>
    <row r="473" spans="1:3" ht="12.75">
      <c r="A473" s="5"/>
      <c r="B473" s="5"/>
      <c r="C473" s="5"/>
    </row>
    <row r="474" spans="1:3" ht="12.75">
      <c r="A474" s="5"/>
      <c r="B474" s="5"/>
      <c r="C474" s="5"/>
    </row>
    <row r="475" spans="1:3" ht="12.75">
      <c r="A475" s="5"/>
      <c r="B475" s="5"/>
      <c r="C475" s="5"/>
    </row>
    <row r="476" spans="1:3" ht="12.75">
      <c r="A476" s="5"/>
      <c r="B476" s="5"/>
      <c r="C476" s="5"/>
    </row>
    <row r="477" spans="1:3" ht="12.75">
      <c r="A477" s="5"/>
      <c r="B477" s="5"/>
      <c r="C477" s="5"/>
    </row>
    <row r="478" spans="1:3" ht="12.75">
      <c r="A478" s="5"/>
      <c r="B478" s="5"/>
      <c r="C478" s="5"/>
    </row>
    <row r="479" spans="1:3" ht="12.75">
      <c r="A479" s="5"/>
      <c r="B479" s="5"/>
      <c r="C479" s="5"/>
    </row>
    <row r="480" spans="1:3" ht="12.75">
      <c r="A480" s="5"/>
      <c r="B480" s="5"/>
      <c r="C480" s="5"/>
    </row>
    <row r="481" spans="1:3" ht="12.75">
      <c r="A481" s="5"/>
      <c r="B481" s="5"/>
      <c r="C481" s="5"/>
    </row>
    <row r="482" spans="1:3" ht="12.75">
      <c r="A482" s="5"/>
      <c r="B482" s="5"/>
      <c r="C482" s="5"/>
    </row>
    <row r="483" spans="1:3" ht="12.75">
      <c r="A483" s="5"/>
      <c r="B483" s="5"/>
      <c r="C483" s="5"/>
    </row>
    <row r="484" spans="1:3" ht="12.75">
      <c r="A484" s="5"/>
      <c r="B484" s="5"/>
      <c r="C484" s="5"/>
    </row>
    <row r="485" spans="1:3" ht="12.75">
      <c r="A485" s="5"/>
      <c r="B485" s="5"/>
      <c r="C485" s="5"/>
    </row>
    <row r="486" spans="1:3" ht="12.75">
      <c r="A486" s="5"/>
      <c r="B486" s="5"/>
      <c r="C486" s="5"/>
    </row>
    <row r="487" spans="1:3" ht="12.75">
      <c r="A487" s="5"/>
      <c r="B487" s="5"/>
      <c r="C487" s="5"/>
    </row>
    <row r="488" spans="1:3" ht="12.75">
      <c r="A488" s="5"/>
      <c r="B488" s="5"/>
      <c r="C488" s="5"/>
    </row>
    <row r="489" spans="1:3" ht="12.75">
      <c r="A489" s="5"/>
      <c r="B489" s="5"/>
      <c r="C489" s="5"/>
    </row>
    <row r="490" spans="1:3" ht="12.75">
      <c r="A490" s="5"/>
      <c r="B490" s="5"/>
      <c r="C490" s="5"/>
    </row>
    <row r="491" spans="1:3" ht="12.75">
      <c r="A491" s="5"/>
      <c r="B491" s="5"/>
      <c r="C491" s="5"/>
    </row>
    <row r="492" spans="1:3" ht="12.75">
      <c r="A492" s="5"/>
      <c r="B492" s="5"/>
      <c r="C492" s="5"/>
    </row>
    <row r="493" spans="1:3" ht="12.75">
      <c r="A493" s="5"/>
      <c r="B493" s="5"/>
      <c r="C493" s="5"/>
    </row>
    <row r="506" spans="1:3" ht="12.75">
      <c r="A506" s="1"/>
      <c r="B506" s="1"/>
      <c r="C506" s="1" t="s">
        <v>39</v>
      </c>
    </row>
    <row r="507" spans="1:3" ht="12.75">
      <c r="A507" s="1"/>
      <c r="B507" s="1"/>
      <c r="C507" s="1" t="s">
        <v>18</v>
      </c>
    </row>
    <row r="508" spans="1:3" ht="12.75">
      <c r="A508" s="1"/>
      <c r="B508" s="1"/>
      <c r="C508" s="1" t="s">
        <v>44</v>
      </c>
    </row>
    <row r="509" spans="1:3" ht="12.75">
      <c r="A509" s="1"/>
      <c r="B509" s="1"/>
      <c r="C509" s="1" t="s">
        <v>34</v>
      </c>
    </row>
    <row r="510" spans="1:3" ht="12.75">
      <c r="A510" s="1"/>
      <c r="B510" s="1" t="s">
        <v>0</v>
      </c>
      <c r="C510" s="1"/>
    </row>
    <row r="511" spans="1:3" ht="12.75">
      <c r="A511" s="1" t="s">
        <v>21</v>
      </c>
      <c r="B511" s="1"/>
      <c r="C511" s="1"/>
    </row>
    <row r="512" spans="1:3" ht="12.75">
      <c r="A512" s="1" t="s">
        <v>33</v>
      </c>
      <c r="B512" s="1"/>
      <c r="C512" s="1"/>
    </row>
    <row r="515" spans="1:3" ht="12.75">
      <c r="A515" s="3" t="s">
        <v>1</v>
      </c>
      <c r="B515" s="3" t="s">
        <v>3</v>
      </c>
      <c r="C515" s="3" t="s">
        <v>4</v>
      </c>
    </row>
    <row r="516" spans="1:3" ht="12.75">
      <c r="A516" s="4" t="s">
        <v>6</v>
      </c>
      <c r="B516" s="4">
        <v>850</v>
      </c>
      <c r="C516" s="4">
        <v>120000</v>
      </c>
    </row>
    <row r="517" spans="1:3" ht="12.75">
      <c r="A517" s="4" t="s">
        <v>7</v>
      </c>
      <c r="B517" s="4">
        <v>850</v>
      </c>
      <c r="C517" s="4">
        <v>206150</v>
      </c>
    </row>
    <row r="518" spans="1:3" ht="12.75">
      <c r="A518" s="4" t="s">
        <v>8</v>
      </c>
      <c r="B518" s="4">
        <v>850</v>
      </c>
      <c r="C518" s="4">
        <v>150000</v>
      </c>
    </row>
    <row r="519" spans="1:3" ht="12.75">
      <c r="A519" s="4" t="s">
        <v>9</v>
      </c>
      <c r="B519" s="4">
        <v>850</v>
      </c>
      <c r="C519" s="4">
        <v>150000</v>
      </c>
    </row>
    <row r="520" spans="1:3" ht="12.75">
      <c r="A520" s="4" t="s">
        <v>10</v>
      </c>
      <c r="B520" s="4">
        <v>850</v>
      </c>
      <c r="C520" s="4">
        <v>157500</v>
      </c>
    </row>
    <row r="521" spans="1:3" ht="12.75">
      <c r="A521" s="4" t="s">
        <v>11</v>
      </c>
      <c r="B521" s="4">
        <v>850</v>
      </c>
      <c r="C521" s="4">
        <v>206092</v>
      </c>
    </row>
    <row r="522" spans="1:3" ht="12.75">
      <c r="A522" s="4" t="s">
        <v>12</v>
      </c>
      <c r="B522" s="4">
        <v>850</v>
      </c>
      <c r="C522" s="4">
        <f>150000+4000</f>
        <v>154000</v>
      </c>
    </row>
    <row r="523" spans="1:3" ht="12.75">
      <c r="A523" s="4" t="s">
        <v>13</v>
      </c>
      <c r="B523" s="4">
        <v>850</v>
      </c>
      <c r="C523" s="4">
        <v>150000</v>
      </c>
    </row>
    <row r="524" spans="1:3" ht="12.75">
      <c r="A524" s="4" t="s">
        <v>14</v>
      </c>
      <c r="B524" s="4">
        <v>850</v>
      </c>
      <c r="C524" s="4">
        <v>150000</v>
      </c>
    </row>
    <row r="525" spans="1:3" ht="12.75">
      <c r="A525" s="4" t="s">
        <v>15</v>
      </c>
      <c r="B525" s="4">
        <v>850</v>
      </c>
      <c r="C525" s="4">
        <v>150000</v>
      </c>
    </row>
    <row r="526" spans="1:3" ht="12.75">
      <c r="A526" s="4" t="s">
        <v>16</v>
      </c>
      <c r="B526" s="4">
        <v>850</v>
      </c>
      <c r="C526" s="4">
        <v>150000</v>
      </c>
    </row>
    <row r="527" spans="1:3" ht="12.75">
      <c r="A527" s="4" t="s">
        <v>17</v>
      </c>
      <c r="B527" s="4">
        <v>850</v>
      </c>
      <c r="C527" s="4">
        <v>150000</v>
      </c>
    </row>
    <row r="528" spans="1:3" ht="12.75">
      <c r="A528" s="4" t="s">
        <v>2</v>
      </c>
      <c r="B528" s="4">
        <f>SUM(B516:B527)</f>
        <v>10200</v>
      </c>
      <c r="C528" s="4">
        <f>SUM(C516:C527)</f>
        <v>1893742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2008-06-26T09:09:12Z</cp:lastPrinted>
  <dcterms:created xsi:type="dcterms:W3CDTF">2004-02-03T11:08:02Z</dcterms:created>
  <dcterms:modified xsi:type="dcterms:W3CDTF">2008-09-09T10:17:37Z</dcterms:modified>
  <cp:category/>
  <cp:version/>
  <cp:contentType/>
  <cp:contentStatus/>
</cp:coreProperties>
</file>